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7175" windowHeight="6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205" i="1" l="1"/>
  <c r="O205" i="1"/>
  <c r="N205" i="1"/>
  <c r="M205" i="1"/>
  <c r="L205" i="1"/>
  <c r="K205" i="1"/>
  <c r="J205" i="1"/>
  <c r="I205" i="1"/>
  <c r="H205" i="1"/>
  <c r="G205" i="1"/>
  <c r="F205" i="1"/>
  <c r="E205" i="1"/>
  <c r="P143" i="1" l="1"/>
  <c r="O143" i="1"/>
  <c r="N143" i="1"/>
  <c r="M143" i="1"/>
  <c r="L143" i="1"/>
  <c r="K143" i="1"/>
  <c r="J143" i="1"/>
  <c r="I143" i="1"/>
  <c r="H143" i="1"/>
  <c r="G143" i="1"/>
  <c r="F143" i="1"/>
  <c r="E143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P130" i="1"/>
  <c r="O130" i="1"/>
  <c r="N130" i="1"/>
  <c r="N144" i="1" s="1"/>
  <c r="M130" i="1"/>
  <c r="M144" i="1" s="1"/>
  <c r="L130" i="1"/>
  <c r="K130" i="1"/>
  <c r="K144" i="1" s="1"/>
  <c r="J130" i="1"/>
  <c r="J144" i="1" s="1"/>
  <c r="I130" i="1"/>
  <c r="H130" i="1"/>
  <c r="H144" i="1" s="1"/>
  <c r="G130" i="1"/>
  <c r="G144" i="1" s="1"/>
  <c r="F130" i="1"/>
  <c r="E130" i="1"/>
  <c r="F144" i="1" l="1"/>
  <c r="L144" i="1"/>
  <c r="P144" i="1"/>
  <c r="I144" i="1"/>
  <c r="E144" i="1"/>
  <c r="O144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P121" i="1"/>
  <c r="O121" i="1"/>
  <c r="N121" i="1"/>
  <c r="M121" i="1"/>
  <c r="L121" i="1"/>
  <c r="K121" i="1"/>
  <c r="J121" i="1"/>
  <c r="I121" i="1"/>
  <c r="H121" i="1"/>
  <c r="G121" i="1"/>
  <c r="E121" i="1"/>
  <c r="P99" i="1"/>
  <c r="O99" i="1"/>
  <c r="N99" i="1"/>
  <c r="M99" i="1"/>
  <c r="L99" i="1"/>
  <c r="K99" i="1"/>
  <c r="J99" i="1"/>
  <c r="I99" i="1"/>
  <c r="H99" i="1"/>
  <c r="G99" i="1"/>
  <c r="F99" i="1"/>
  <c r="E99" i="1"/>
  <c r="P78" i="1"/>
  <c r="O78" i="1"/>
  <c r="N78" i="1"/>
  <c r="M78" i="1"/>
  <c r="L78" i="1"/>
  <c r="K78" i="1"/>
  <c r="J78" i="1"/>
  <c r="I78" i="1"/>
  <c r="H78" i="1"/>
  <c r="G78" i="1"/>
  <c r="F78" i="1"/>
  <c r="E78" i="1"/>
  <c r="P54" i="1"/>
  <c r="O54" i="1"/>
  <c r="N54" i="1"/>
  <c r="M54" i="1"/>
  <c r="L54" i="1"/>
  <c r="K54" i="1"/>
  <c r="J54" i="1"/>
  <c r="I54" i="1"/>
  <c r="H54" i="1"/>
  <c r="G54" i="1"/>
  <c r="F54" i="1"/>
  <c r="E54" i="1"/>
  <c r="P31" i="1"/>
  <c r="O31" i="1"/>
  <c r="N31" i="1"/>
  <c r="M31" i="1"/>
  <c r="L31" i="1"/>
  <c r="K31" i="1"/>
  <c r="J31" i="1"/>
  <c r="I31" i="1"/>
  <c r="H31" i="1"/>
  <c r="G31" i="1"/>
  <c r="F31" i="1"/>
  <c r="E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F121" i="1"/>
  <c r="D121" i="1"/>
  <c r="P17" i="1"/>
  <c r="P32" i="1" s="1"/>
  <c r="P27" i="1"/>
  <c r="O17" i="1"/>
  <c r="O32" i="1" s="1"/>
  <c r="O27" i="1"/>
  <c r="N17" i="1"/>
  <c r="N32" i="1" s="1"/>
  <c r="N27" i="1"/>
  <c r="M17" i="1"/>
  <c r="M32" i="1" s="1"/>
  <c r="M27" i="1"/>
  <c r="L17" i="1"/>
  <c r="L27" i="1"/>
  <c r="K17" i="1"/>
  <c r="K27" i="1"/>
  <c r="J17" i="1"/>
  <c r="J32" i="1" s="1"/>
  <c r="J27" i="1"/>
  <c r="I17" i="1"/>
  <c r="I27" i="1"/>
  <c r="H17" i="1"/>
  <c r="H32" i="1" s="1"/>
  <c r="H27" i="1"/>
  <c r="G17" i="1"/>
  <c r="G27" i="1"/>
  <c r="F17" i="1"/>
  <c r="F32" i="1" s="1"/>
  <c r="F27" i="1"/>
  <c r="E17" i="1"/>
  <c r="E27" i="1"/>
  <c r="P41" i="1"/>
  <c r="P55" i="1" s="1"/>
  <c r="P50" i="1"/>
  <c r="P64" i="1"/>
  <c r="P79" i="1" s="1"/>
  <c r="P74" i="1"/>
  <c r="P85" i="1"/>
  <c r="P100" i="1" s="1"/>
  <c r="P95" i="1"/>
  <c r="P108" i="1"/>
  <c r="P122" i="1" s="1"/>
  <c r="P117" i="1"/>
  <c r="P153" i="1"/>
  <c r="P167" i="1" s="1"/>
  <c r="P162" i="1"/>
  <c r="P175" i="1"/>
  <c r="P189" i="1" s="1"/>
  <c r="P184" i="1"/>
  <c r="P196" i="1"/>
  <c r="P217" i="1"/>
  <c r="P227" i="1"/>
  <c r="O41" i="1"/>
  <c r="O50" i="1"/>
  <c r="O64" i="1"/>
  <c r="O74" i="1"/>
  <c r="O85" i="1"/>
  <c r="O95" i="1"/>
  <c r="O108" i="1"/>
  <c r="O117" i="1"/>
  <c r="O153" i="1"/>
  <c r="O162" i="1"/>
  <c r="O175" i="1"/>
  <c r="O184" i="1"/>
  <c r="O196" i="1"/>
  <c r="O217" i="1"/>
  <c r="O232" i="1" s="1"/>
  <c r="O227" i="1"/>
  <c r="N41" i="1"/>
  <c r="N55" i="1" s="1"/>
  <c r="N50" i="1"/>
  <c r="N64" i="1"/>
  <c r="N79" i="1" s="1"/>
  <c r="N74" i="1"/>
  <c r="N85" i="1"/>
  <c r="N100" i="1" s="1"/>
  <c r="N95" i="1"/>
  <c r="N108" i="1"/>
  <c r="N122" i="1" s="1"/>
  <c r="N117" i="1"/>
  <c r="N153" i="1"/>
  <c r="N167" i="1" s="1"/>
  <c r="N162" i="1"/>
  <c r="N175" i="1"/>
  <c r="N189" i="1" s="1"/>
  <c r="N184" i="1"/>
  <c r="N196" i="1"/>
  <c r="N210" i="1" s="1"/>
  <c r="N217" i="1"/>
  <c r="N227" i="1"/>
  <c r="M41" i="1"/>
  <c r="M50" i="1"/>
  <c r="M64" i="1"/>
  <c r="M74" i="1"/>
  <c r="M85" i="1"/>
  <c r="M95" i="1"/>
  <c r="M108" i="1"/>
  <c r="M117" i="1"/>
  <c r="M153" i="1"/>
  <c r="M162" i="1"/>
  <c r="M175" i="1"/>
  <c r="M184" i="1"/>
  <c r="M196" i="1"/>
  <c r="M217" i="1"/>
  <c r="M232" i="1" s="1"/>
  <c r="M227" i="1"/>
  <c r="L41" i="1"/>
  <c r="L50" i="1"/>
  <c r="L64" i="1"/>
  <c r="L74" i="1"/>
  <c r="L85" i="1"/>
  <c r="L95" i="1"/>
  <c r="L108" i="1"/>
  <c r="L117" i="1"/>
  <c r="L153" i="1"/>
  <c r="L162" i="1"/>
  <c r="L175" i="1"/>
  <c r="L184" i="1"/>
  <c r="L196" i="1"/>
  <c r="L217" i="1"/>
  <c r="L227" i="1"/>
  <c r="K41" i="1"/>
  <c r="K50" i="1"/>
  <c r="K64" i="1"/>
  <c r="K74" i="1"/>
  <c r="K85" i="1"/>
  <c r="K95" i="1"/>
  <c r="K108" i="1"/>
  <c r="K117" i="1"/>
  <c r="K153" i="1"/>
  <c r="K162" i="1"/>
  <c r="K175" i="1"/>
  <c r="K184" i="1"/>
  <c r="K196" i="1"/>
  <c r="K217" i="1"/>
  <c r="K227" i="1"/>
  <c r="J41" i="1"/>
  <c r="J55" i="1" s="1"/>
  <c r="J50" i="1"/>
  <c r="J64" i="1"/>
  <c r="J79" i="1" s="1"/>
  <c r="J74" i="1"/>
  <c r="J85" i="1"/>
  <c r="J100" i="1" s="1"/>
  <c r="J95" i="1"/>
  <c r="J108" i="1"/>
  <c r="J122" i="1" s="1"/>
  <c r="J117" i="1"/>
  <c r="J153" i="1"/>
  <c r="J167" i="1" s="1"/>
  <c r="J162" i="1"/>
  <c r="J175" i="1"/>
  <c r="J189" i="1" s="1"/>
  <c r="J184" i="1"/>
  <c r="J196" i="1"/>
  <c r="J217" i="1"/>
  <c r="J227" i="1"/>
  <c r="I41" i="1"/>
  <c r="I50" i="1"/>
  <c r="I64" i="1"/>
  <c r="I74" i="1"/>
  <c r="I85" i="1"/>
  <c r="I95" i="1"/>
  <c r="I108" i="1"/>
  <c r="I117" i="1"/>
  <c r="I153" i="1"/>
  <c r="I162" i="1"/>
  <c r="I175" i="1"/>
  <c r="I184" i="1"/>
  <c r="I196" i="1"/>
  <c r="I217" i="1"/>
  <c r="I227" i="1"/>
  <c r="H41" i="1"/>
  <c r="H55" i="1" s="1"/>
  <c r="H50" i="1"/>
  <c r="H64" i="1"/>
  <c r="H74" i="1"/>
  <c r="H85" i="1"/>
  <c r="H100" i="1" s="1"/>
  <c r="H95" i="1"/>
  <c r="H108" i="1"/>
  <c r="H122" i="1" s="1"/>
  <c r="H117" i="1"/>
  <c r="H153" i="1"/>
  <c r="H162" i="1"/>
  <c r="H175" i="1"/>
  <c r="H189" i="1" s="1"/>
  <c r="H184" i="1"/>
  <c r="H196" i="1"/>
  <c r="H217" i="1"/>
  <c r="H227" i="1"/>
  <c r="G41" i="1"/>
  <c r="G50" i="1"/>
  <c r="G64" i="1"/>
  <c r="G74" i="1"/>
  <c r="G85" i="1"/>
  <c r="G95" i="1"/>
  <c r="G108" i="1"/>
  <c r="G117" i="1"/>
  <c r="G153" i="1"/>
  <c r="G162" i="1"/>
  <c r="G175" i="1"/>
  <c r="G184" i="1"/>
  <c r="G196" i="1"/>
  <c r="G217" i="1"/>
  <c r="G227" i="1"/>
  <c r="F41" i="1"/>
  <c r="F55" i="1" s="1"/>
  <c r="F50" i="1"/>
  <c r="F64" i="1"/>
  <c r="F79" i="1" s="1"/>
  <c r="F74" i="1"/>
  <c r="F85" i="1"/>
  <c r="F95" i="1"/>
  <c r="F108" i="1"/>
  <c r="F117" i="1"/>
  <c r="F153" i="1"/>
  <c r="F162" i="1"/>
  <c r="F175" i="1"/>
  <c r="F184" i="1"/>
  <c r="F196" i="1"/>
  <c r="F217" i="1"/>
  <c r="F227" i="1"/>
  <c r="E41" i="1"/>
  <c r="E50" i="1"/>
  <c r="E64" i="1"/>
  <c r="E74" i="1"/>
  <c r="E85" i="1"/>
  <c r="E95" i="1"/>
  <c r="E108" i="1"/>
  <c r="E117" i="1"/>
  <c r="E153" i="1"/>
  <c r="E162" i="1"/>
  <c r="E175" i="1"/>
  <c r="E184" i="1"/>
  <c r="E196" i="1"/>
  <c r="E217" i="1"/>
  <c r="E227" i="1"/>
  <c r="G100" i="1" l="1"/>
  <c r="G79" i="1"/>
  <c r="G55" i="1"/>
  <c r="J232" i="1"/>
  <c r="K189" i="1"/>
  <c r="K167" i="1"/>
  <c r="K122" i="1"/>
  <c r="M210" i="1"/>
  <c r="M234" i="1" s="1"/>
  <c r="M236" i="1" s="1"/>
  <c r="M189" i="1"/>
  <c r="M167" i="1"/>
  <c r="M122" i="1"/>
  <c r="M100" i="1"/>
  <c r="M79" i="1"/>
  <c r="M55" i="1"/>
  <c r="N232" i="1"/>
  <c r="N234" i="1" s="1"/>
  <c r="N236" i="1" s="1"/>
  <c r="O210" i="1"/>
  <c r="O189" i="1"/>
  <c r="O167" i="1"/>
  <c r="L32" i="1"/>
  <c r="L79" i="1"/>
  <c r="L100" i="1"/>
  <c r="L167" i="1"/>
  <c r="L210" i="1"/>
  <c r="L232" i="1"/>
  <c r="H232" i="1"/>
  <c r="H210" i="1"/>
  <c r="H167" i="1"/>
  <c r="H79" i="1"/>
  <c r="K32" i="1"/>
  <c r="L189" i="1"/>
  <c r="P232" i="1"/>
  <c r="K79" i="1"/>
  <c r="K210" i="1"/>
  <c r="K232" i="1"/>
  <c r="J210" i="1"/>
  <c r="J234" i="1" s="1"/>
  <c r="J236" i="1" s="1"/>
  <c r="I100" i="1"/>
  <c r="I189" i="1"/>
  <c r="I210" i="1"/>
  <c r="I32" i="1"/>
  <c r="I122" i="1"/>
  <c r="I167" i="1"/>
  <c r="I232" i="1"/>
  <c r="G32" i="1"/>
  <c r="G122" i="1"/>
  <c r="G167" i="1"/>
  <c r="G189" i="1"/>
  <c r="G210" i="1"/>
  <c r="G232" i="1"/>
  <c r="F100" i="1"/>
  <c r="F122" i="1"/>
  <c r="F167" i="1"/>
  <c r="F189" i="1"/>
  <c r="F210" i="1"/>
  <c r="F232" i="1"/>
  <c r="E122" i="1"/>
  <c r="E189" i="1"/>
  <c r="E100" i="1"/>
  <c r="E55" i="1"/>
  <c r="E32" i="1"/>
  <c r="E79" i="1"/>
  <c r="E167" i="1"/>
  <c r="E232" i="1"/>
  <c r="O122" i="1"/>
  <c r="L122" i="1"/>
  <c r="O100" i="1"/>
  <c r="K100" i="1"/>
  <c r="K55" i="1"/>
  <c r="I55" i="1"/>
  <c r="L55" i="1"/>
  <c r="P210" i="1"/>
  <c r="E210" i="1"/>
  <c r="I79" i="1"/>
  <c r="O79" i="1"/>
  <c r="O55" i="1"/>
  <c r="H234" i="1" l="1"/>
  <c r="H236" i="1" s="1"/>
  <c r="P234" i="1"/>
  <c r="P236" i="1" s="1"/>
  <c r="I234" i="1"/>
  <c r="I236" i="1" s="1"/>
  <c r="G234" i="1"/>
  <c r="G236" i="1" s="1"/>
  <c r="F234" i="1"/>
  <c r="F236" i="1" s="1"/>
  <c r="E234" i="1"/>
  <c r="E236" i="1" s="1"/>
  <c r="L234" i="1"/>
  <c r="L236" i="1" s="1"/>
  <c r="K234" i="1"/>
  <c r="K236" i="1" s="1"/>
  <c r="O234" i="1"/>
  <c r="O236" i="1" s="1"/>
</calcChain>
</file>

<file path=xl/sharedStrings.xml><?xml version="1.0" encoding="utf-8"?>
<sst xmlns="http://schemas.openxmlformats.org/spreadsheetml/2006/main" count="383" uniqueCount="206">
  <si>
    <t>сборник тех.нормативов рецептур для ОО о общ.питания № рецептуры</t>
  </si>
  <si>
    <t>масса порции(г)</t>
  </si>
  <si>
    <t>прием пищи наименования блюда</t>
  </si>
  <si>
    <t>пищевые</t>
  </si>
  <si>
    <t>ЭЦ (ккал)</t>
  </si>
  <si>
    <t>минералы</t>
  </si>
  <si>
    <t>витамины, мг</t>
  </si>
  <si>
    <t>Б</t>
  </si>
  <si>
    <t>Ж</t>
  </si>
  <si>
    <t>У</t>
  </si>
  <si>
    <t>Са</t>
  </si>
  <si>
    <t>Fe</t>
  </si>
  <si>
    <t>Mg</t>
  </si>
  <si>
    <t>P</t>
  </si>
  <si>
    <t>B</t>
  </si>
  <si>
    <t>A</t>
  </si>
  <si>
    <t>C</t>
  </si>
  <si>
    <t>ТТК</t>
  </si>
  <si>
    <t>Итого:</t>
  </si>
  <si>
    <t>Обед</t>
  </si>
  <si>
    <t>булочка</t>
  </si>
  <si>
    <t>Всего за день:</t>
  </si>
  <si>
    <t>Кофейный напиток</t>
  </si>
  <si>
    <t xml:space="preserve">Хлеб пшеничный </t>
  </si>
  <si>
    <t>Е</t>
  </si>
  <si>
    <t>Каша молочная с маслом</t>
  </si>
  <si>
    <t xml:space="preserve">Сыр </t>
  </si>
  <si>
    <t xml:space="preserve">хлеб пшеничный </t>
  </si>
  <si>
    <t>какао</t>
  </si>
  <si>
    <t xml:space="preserve">Салат из капусты </t>
  </si>
  <si>
    <t>Суп на курином бульоне с вермишелью</t>
  </si>
  <si>
    <t>Гуляш мясной</t>
  </si>
  <si>
    <t>Рис отварной</t>
  </si>
  <si>
    <t>Кисель + витамин С</t>
  </si>
  <si>
    <t>Хлеб пшенич.</t>
  </si>
  <si>
    <t>Банан</t>
  </si>
  <si>
    <t>Соль йодир.</t>
  </si>
  <si>
    <t>Сосиски отварные</t>
  </si>
  <si>
    <t>Макароны с маслом</t>
  </si>
  <si>
    <t>Яйцо отварное</t>
  </si>
  <si>
    <t>Хлеб пшеничн.</t>
  </si>
  <si>
    <t>Чай с лимоном</t>
  </si>
  <si>
    <t>Яблоко</t>
  </si>
  <si>
    <t>Салат из свежих огурцов</t>
  </si>
  <si>
    <t>Щи из свежей капусты со сметаной</t>
  </si>
  <si>
    <t>Плов с мясом</t>
  </si>
  <si>
    <t>Компот из сухофруктов + витамин С</t>
  </si>
  <si>
    <t xml:space="preserve">Печенье </t>
  </si>
  <si>
    <t>Хлеб пшеничный</t>
  </si>
  <si>
    <t>Соль йод.</t>
  </si>
  <si>
    <t>Помидоры свежие ( нарезка )</t>
  </si>
  <si>
    <t>Котлета мясная из гов.</t>
  </si>
  <si>
    <t xml:space="preserve">Греча отварная </t>
  </si>
  <si>
    <t>Печенье</t>
  </si>
  <si>
    <t xml:space="preserve">Салат витаминный </t>
  </si>
  <si>
    <t>Рассольник со сметаной</t>
  </si>
  <si>
    <t>Рыба запеченая с овощами</t>
  </si>
  <si>
    <t xml:space="preserve">Картофельное пюре </t>
  </si>
  <si>
    <t xml:space="preserve">Сок фруктовый </t>
  </si>
  <si>
    <t xml:space="preserve">Груши </t>
  </si>
  <si>
    <t>Запеканка творожная со сгущенкой</t>
  </si>
  <si>
    <t xml:space="preserve">Какао </t>
  </si>
  <si>
    <t xml:space="preserve">Вафли </t>
  </si>
  <si>
    <t xml:space="preserve">Суп гороховый </t>
  </si>
  <si>
    <t>Тефтели мясные из гов.</t>
  </si>
  <si>
    <t>Компот из сухофруктов + вит С</t>
  </si>
  <si>
    <t xml:space="preserve">Мандарины </t>
  </si>
  <si>
    <t>каша молочная с маслом</t>
  </si>
  <si>
    <t>Салат ( яйцо, огурец, горошек)</t>
  </si>
  <si>
    <t>Щи со сметаной</t>
  </si>
  <si>
    <t>Макароны отварные</t>
  </si>
  <si>
    <t>Напиток из шиповника + вит С</t>
  </si>
  <si>
    <t>Омлет натуральный с колбасой</t>
  </si>
  <si>
    <t>Салат из огурцов и помидор</t>
  </si>
  <si>
    <t>Борщ со сметаной</t>
  </si>
  <si>
    <t>Жаркое по домашнему</t>
  </si>
  <si>
    <t>Кисель + вит С</t>
  </si>
  <si>
    <t>Огурец св.нарезка</t>
  </si>
  <si>
    <t>Колбаса отварная/ соус красный</t>
  </si>
  <si>
    <t>Греча отварная</t>
  </si>
  <si>
    <t>Чай с сахаром</t>
  </si>
  <si>
    <t xml:space="preserve">Салат овощной </t>
  </si>
  <si>
    <t xml:space="preserve">Рыба запеченая </t>
  </si>
  <si>
    <t>картофельное пюре</t>
  </si>
  <si>
    <t xml:space="preserve">Компот из кураги </t>
  </si>
  <si>
    <t>Кукуруза</t>
  </si>
  <si>
    <t>Плов с курицей</t>
  </si>
  <si>
    <t>Салат (яйцо, огурец, горошек)</t>
  </si>
  <si>
    <t>Суп рыбный</t>
  </si>
  <si>
    <t>Биточки мясные</t>
  </si>
  <si>
    <t>Салат ихз свежих помидор</t>
  </si>
  <si>
    <t>Суп с клецками на курином бульоне</t>
  </si>
  <si>
    <t>Сосиски отварные, соус красный</t>
  </si>
  <si>
    <t>100/50</t>
  </si>
  <si>
    <t>Апельсин</t>
  </si>
  <si>
    <t>250/5</t>
  </si>
  <si>
    <t>250/10</t>
  </si>
  <si>
    <t>соль йод.</t>
  </si>
  <si>
    <t>150/50</t>
  </si>
  <si>
    <t>Соль йод</t>
  </si>
  <si>
    <t>помидоры св. нарезка</t>
  </si>
  <si>
    <t>Макароны запеченые с сыром</t>
  </si>
  <si>
    <t>хлеб пшеничный</t>
  </si>
  <si>
    <t>Салат витаминный</t>
  </si>
  <si>
    <t>Котлета рыбная</t>
  </si>
  <si>
    <t>Картофельное пюре</t>
  </si>
  <si>
    <t>Груши</t>
  </si>
  <si>
    <t>Примерное десятидневное меню ( завтрак, обед) МОУ Мышкинская СОШ</t>
  </si>
  <si>
    <t>1 неделя 1 день</t>
  </si>
  <si>
    <t>Завтрак</t>
  </si>
  <si>
    <t>1 неделя 2 день</t>
  </si>
  <si>
    <t>1 неделя 3 день</t>
  </si>
  <si>
    <t>1 неделя 4 день</t>
  </si>
  <si>
    <t>1 неделя 5 день</t>
  </si>
  <si>
    <t>2 неделя 1 день</t>
  </si>
  <si>
    <t>2 неделя 2 день</t>
  </si>
  <si>
    <t>2 неделя 3 день</t>
  </si>
  <si>
    <t>2 неделя 4 день</t>
  </si>
  <si>
    <t>2 неделя 5 день</t>
  </si>
  <si>
    <t>УТВЕРЖДАЮ:                                                                                                                                                                         СОГЛАСОВАНО:</t>
  </si>
  <si>
    <t>Директор МОУ Мышкинской СОШ                                                                                                                             Руководитель управления Роспотребнадзора</t>
  </si>
  <si>
    <t>Полдник</t>
  </si>
  <si>
    <t>Кефир</t>
  </si>
  <si>
    <t>Сок в ассортименте ( апельсин. Яблоко, вишня)</t>
  </si>
  <si>
    <t>Булочка домашняя</t>
  </si>
  <si>
    <t>Йогурт</t>
  </si>
  <si>
    <t>Молоко кипяченое</t>
  </si>
  <si>
    <t>Пряник</t>
  </si>
  <si>
    <t xml:space="preserve">Кисель </t>
  </si>
  <si>
    <t>Сок в ассортименте ( апельсин, яблоко, вишня)</t>
  </si>
  <si>
    <t>Напиток из шиповника</t>
  </si>
  <si>
    <t>Вафли</t>
  </si>
  <si>
    <t>Ватрушка " Лакомка"</t>
  </si>
  <si>
    <t>пряник</t>
  </si>
  <si>
    <t>Сок в ассортименте (апельсин, яблоко, вишня)</t>
  </si>
  <si>
    <t>Среднее значение за период (10 дней)</t>
  </si>
  <si>
    <t>11-17 лет</t>
  </si>
  <si>
    <t>Звягин А.М.</t>
  </si>
  <si>
    <t>ккал</t>
  </si>
  <si>
    <t>C-52,65</t>
  </si>
  <si>
    <t xml:space="preserve">"___"__________________2020 г. </t>
  </si>
  <si>
    <t>"___" _______________________ 2020 г.</t>
  </si>
  <si>
    <t>№262</t>
  </si>
  <si>
    <t>№23</t>
  </si>
  <si>
    <t>№642</t>
  </si>
  <si>
    <t>№303</t>
  </si>
  <si>
    <t>№62</t>
  </si>
  <si>
    <t>№148</t>
  </si>
  <si>
    <t>№463</t>
  </si>
  <si>
    <t>№241</t>
  </si>
  <si>
    <t>№645</t>
  </si>
  <si>
    <t>№393</t>
  </si>
  <si>
    <t>№367</t>
  </si>
  <si>
    <t>№628</t>
  </si>
  <si>
    <t>№36</t>
  </si>
  <si>
    <t>№109</t>
  </si>
  <si>
    <t>№39</t>
  </si>
  <si>
    <t>№27</t>
  </si>
  <si>
    <t>№28</t>
  </si>
  <si>
    <t>№86</t>
  </si>
  <si>
    <t>№120</t>
  </si>
  <si>
    <t>№284</t>
  </si>
  <si>
    <t>№285</t>
  </si>
  <si>
    <t>№40</t>
  </si>
  <si>
    <t>№358</t>
  </si>
  <si>
    <t>№243</t>
  </si>
  <si>
    <t>№627</t>
  </si>
  <si>
    <t>№773</t>
  </si>
  <si>
    <t>№695</t>
  </si>
  <si>
    <t>№131/3;№702</t>
  </si>
  <si>
    <t>№393;№528</t>
  </si>
  <si>
    <t>№644</t>
  </si>
  <si>
    <t>№469</t>
  </si>
  <si>
    <t>№403</t>
  </si>
  <si>
    <t>№588</t>
  </si>
  <si>
    <t>№416</t>
  </si>
  <si>
    <t>№762</t>
  </si>
  <si>
    <t>№128</t>
  </si>
  <si>
    <t>№309</t>
  </si>
  <si>
    <t>№472</t>
  </si>
  <si>
    <t>№297</t>
  </si>
  <si>
    <t>№138</t>
  </si>
  <si>
    <t>№422</t>
  </si>
  <si>
    <t>№401</t>
  </si>
  <si>
    <t>№394</t>
  </si>
  <si>
    <t>№310</t>
  </si>
  <si>
    <t>№702</t>
  </si>
  <si>
    <t>№449</t>
  </si>
  <si>
    <t>№131</t>
  </si>
  <si>
    <t>№276</t>
  </si>
  <si>
    <t>№110</t>
  </si>
  <si>
    <t>№324</t>
  </si>
  <si>
    <t>1994г</t>
  </si>
  <si>
    <t>Б-67,90</t>
  </si>
  <si>
    <t>Ж-70,07</t>
  </si>
  <si>
    <t>У-288,12</t>
  </si>
  <si>
    <t>ЭЦ (ккал)- 2052,25</t>
  </si>
  <si>
    <t>Са-923,05</t>
  </si>
  <si>
    <t>Fe-11,36</t>
  </si>
  <si>
    <t>P-1531,34</t>
  </si>
  <si>
    <t>Mq-227,77</t>
  </si>
  <si>
    <t>B-102,66</t>
  </si>
  <si>
    <t>A-179,95</t>
  </si>
  <si>
    <t>E-8,96</t>
  </si>
  <si>
    <t>№591</t>
  </si>
  <si>
    <t>____________________ Яковлева Е.В.                                                                                                                         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</si>
</sst>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justify" vertical="center"/>
    </xf>
    <xf numFmtId="0" fontId="2" fillId="0" borderId="1" xfId="0" applyNumberFormat="1" applyFont="1" applyBorder="1"/>
    <xf numFmtId="0" fontId="0" fillId="0" borderId="1" xfId="0" applyFill="1" applyBorder="1" applyAlignment="1">
      <alignment horizontal="right" vertical="center"/>
    </xf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justify" vertical="center"/>
    </xf>
    <xf numFmtId="0" fontId="0" fillId="0" borderId="1" xfId="0" applyBorder="1" applyAlignment="1"/>
    <xf numFmtId="0" fontId="0" fillId="0" borderId="1" xfId="0" applyNumberFormat="1" applyBorder="1" applyAlignment="1">
      <alignment horizontal="right"/>
    </xf>
    <xf numFmtId="0" fontId="3" fillId="0" borderId="1" xfId="0" applyFont="1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/>
    <xf numFmtId="2" fontId="3" fillId="0" borderId="1" xfId="0" applyNumberFormat="1" applyFont="1" applyBorder="1"/>
    <xf numFmtId="0" fontId="1" fillId="0" borderId="1" xfId="0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Border="1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9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5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3"/>
  <sheetViews>
    <sheetView tabSelected="1" workbookViewId="0">
      <selection activeCell="N3" sqref="N3"/>
    </sheetView>
  </sheetViews>
  <sheetFormatPr defaultRowHeight="15" x14ac:dyDescent="0.25"/>
  <cols>
    <col min="1" max="1" width="9.42578125" customWidth="1"/>
    <col min="2" max="2" width="7.5703125" customWidth="1"/>
    <col min="3" max="3" width="25" customWidth="1"/>
    <col min="4" max="5" width="6.42578125" customWidth="1"/>
    <col min="6" max="6" width="6.7109375" customWidth="1"/>
    <col min="7" max="7" width="7.85546875" customWidth="1"/>
    <col min="8" max="8" width="8.7109375" customWidth="1"/>
    <col min="9" max="9" width="7.42578125" customWidth="1"/>
    <col min="10" max="10" width="7" customWidth="1"/>
    <col min="11" max="11" width="7.85546875" customWidth="1"/>
    <col min="12" max="12" width="9.5703125" customWidth="1"/>
    <col min="13" max="13" width="7.85546875" customWidth="1"/>
    <col min="14" max="14" width="8.28515625" customWidth="1"/>
    <col min="15" max="15" width="6.28515625" customWidth="1"/>
    <col min="16" max="16" width="7" customWidth="1"/>
  </cols>
  <sheetData>
    <row r="1" spans="1:16" x14ac:dyDescent="0.25">
      <c r="A1" s="20" t="s">
        <v>119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x14ac:dyDescent="0.25">
      <c r="A2" s="23" t="s">
        <v>120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1:16" x14ac:dyDescent="0.25">
      <c r="A3" s="23" t="s">
        <v>205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 t="s">
        <v>137</v>
      </c>
      <c r="O3" s="24"/>
      <c r="P3" s="25"/>
    </row>
    <row r="4" spans="1:16" x14ac:dyDescent="0.25">
      <c r="A4" s="23" t="s">
        <v>140</v>
      </c>
      <c r="B4" s="24"/>
      <c r="C4" s="24"/>
      <c r="D4" s="24"/>
      <c r="E4" s="24"/>
      <c r="F4" s="24"/>
      <c r="G4" s="24"/>
      <c r="H4" s="24"/>
      <c r="I4" s="24"/>
      <c r="J4" s="24" t="s">
        <v>141</v>
      </c>
      <c r="K4" s="24"/>
      <c r="L4" s="24"/>
      <c r="M4" s="24"/>
      <c r="N4" s="24"/>
      <c r="O4" s="24"/>
      <c r="P4" s="25"/>
    </row>
    <row r="5" spans="1:16" x14ac:dyDescent="0.2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15.75" x14ac:dyDescent="0.25">
      <c r="A6" s="46" t="s">
        <v>107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18.75" x14ac:dyDescent="0.3">
      <c r="A7" s="47" t="s">
        <v>136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 ht="78" customHeight="1" x14ac:dyDescent="0.25">
      <c r="A8" s="51" t="s">
        <v>0</v>
      </c>
      <c r="B8" s="51"/>
      <c r="C8" s="51" t="s">
        <v>2</v>
      </c>
      <c r="D8" s="51" t="s">
        <v>1</v>
      </c>
      <c r="E8" s="48" t="s">
        <v>3</v>
      </c>
      <c r="F8" s="48"/>
      <c r="G8" s="48"/>
      <c r="H8" s="11" t="s">
        <v>4</v>
      </c>
      <c r="I8" s="48" t="s">
        <v>5</v>
      </c>
      <c r="J8" s="48"/>
      <c r="K8" s="48"/>
      <c r="L8" s="48"/>
      <c r="M8" s="48" t="s">
        <v>6</v>
      </c>
      <c r="N8" s="48"/>
      <c r="O8" s="48"/>
      <c r="P8" s="49"/>
    </row>
    <row r="9" spans="1:16" ht="19.5" customHeight="1" x14ac:dyDescent="0.25">
      <c r="A9" s="51"/>
      <c r="B9" s="51"/>
      <c r="C9" s="51"/>
      <c r="D9" s="51"/>
      <c r="E9" s="10" t="s">
        <v>7</v>
      </c>
      <c r="F9" s="10" t="s">
        <v>8</v>
      </c>
      <c r="G9" s="10" t="s">
        <v>9</v>
      </c>
      <c r="H9" s="10"/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2" t="s">
        <v>24</v>
      </c>
    </row>
    <row r="10" spans="1:16" ht="18.75" x14ac:dyDescent="0.3">
      <c r="A10" s="50" t="s">
        <v>108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49"/>
    </row>
    <row r="11" spans="1:16" x14ac:dyDescent="0.25">
      <c r="A11" s="52" t="s">
        <v>109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1"/>
    </row>
    <row r="12" spans="1:16" x14ac:dyDescent="0.25">
      <c r="A12" s="1" t="s">
        <v>142</v>
      </c>
      <c r="B12" s="2">
        <v>1994</v>
      </c>
      <c r="C12" s="1" t="s">
        <v>25</v>
      </c>
      <c r="D12" s="16" t="s">
        <v>95</v>
      </c>
      <c r="E12" s="7">
        <v>7.13</v>
      </c>
      <c r="F12" s="7">
        <v>12.375</v>
      </c>
      <c r="G12" s="7">
        <v>26</v>
      </c>
      <c r="H12" s="7">
        <v>283.37</v>
      </c>
      <c r="I12" s="7">
        <v>51.25</v>
      </c>
      <c r="J12" s="7">
        <v>0.95</v>
      </c>
      <c r="K12" s="7">
        <v>26.25</v>
      </c>
      <c r="L12" s="7">
        <v>121.3</v>
      </c>
      <c r="M12" s="7">
        <v>0.17499999999999999</v>
      </c>
      <c r="N12" s="7">
        <v>0</v>
      </c>
      <c r="O12" s="7">
        <v>2.5000000000000001E-2</v>
      </c>
      <c r="P12" s="8">
        <v>2.62</v>
      </c>
    </row>
    <row r="13" spans="1:16" x14ac:dyDescent="0.25">
      <c r="A13" s="42" t="s">
        <v>143</v>
      </c>
      <c r="B13" s="2">
        <v>1997</v>
      </c>
      <c r="C13" s="1" t="s">
        <v>26</v>
      </c>
      <c r="D13" s="16">
        <v>30</v>
      </c>
      <c r="E13" s="7">
        <v>8.5749999999999993</v>
      </c>
      <c r="F13" s="7">
        <v>10.08</v>
      </c>
      <c r="G13" s="7">
        <v>8.6</v>
      </c>
      <c r="H13" s="7">
        <v>97.7</v>
      </c>
      <c r="I13" s="7">
        <v>154</v>
      </c>
      <c r="J13" s="7">
        <v>1.75</v>
      </c>
      <c r="K13" s="7">
        <v>14.5</v>
      </c>
      <c r="L13" s="7">
        <v>134.5</v>
      </c>
      <c r="M13" s="7">
        <v>8.9999999999999993E-3</v>
      </c>
      <c r="N13" s="7">
        <v>0.21</v>
      </c>
      <c r="O13" s="7">
        <v>6.3E-2</v>
      </c>
      <c r="P13" s="8">
        <v>0.12</v>
      </c>
    </row>
    <row r="14" spans="1:16" x14ac:dyDescent="0.25">
      <c r="A14" s="1"/>
      <c r="B14" s="2"/>
      <c r="C14" s="1" t="s">
        <v>27</v>
      </c>
      <c r="D14" s="16">
        <v>30</v>
      </c>
      <c r="E14" s="7">
        <v>2.04</v>
      </c>
      <c r="F14" s="7">
        <v>0.39</v>
      </c>
      <c r="G14" s="7">
        <v>13.56</v>
      </c>
      <c r="H14" s="7">
        <v>60.3</v>
      </c>
      <c r="I14" s="7">
        <v>42.2</v>
      </c>
      <c r="J14" s="7">
        <v>2.34</v>
      </c>
      <c r="K14" s="7">
        <v>13.7</v>
      </c>
      <c r="L14" s="7">
        <v>47.1</v>
      </c>
      <c r="M14" s="7">
        <v>5.3999999999999999E-2</v>
      </c>
      <c r="N14" s="7">
        <v>0</v>
      </c>
      <c r="O14" s="7">
        <v>0</v>
      </c>
      <c r="P14" s="8">
        <v>0.42</v>
      </c>
    </row>
    <row r="15" spans="1:16" x14ac:dyDescent="0.25">
      <c r="A15" s="1" t="s">
        <v>144</v>
      </c>
      <c r="B15" s="2">
        <v>1994</v>
      </c>
      <c r="C15" s="1" t="s">
        <v>28</v>
      </c>
      <c r="D15" s="16">
        <v>200</v>
      </c>
      <c r="E15" s="7">
        <v>3.46</v>
      </c>
      <c r="F15" s="7">
        <v>1.23</v>
      </c>
      <c r="G15" s="7">
        <v>28.6</v>
      </c>
      <c r="H15" s="7">
        <v>101.7</v>
      </c>
      <c r="I15" s="7">
        <v>106</v>
      </c>
      <c r="J15" s="7">
        <v>0.7</v>
      </c>
      <c r="K15" s="7">
        <v>11</v>
      </c>
      <c r="L15" s="7">
        <v>113</v>
      </c>
      <c r="M15" s="7">
        <v>7.0000000000000007E-2</v>
      </c>
      <c r="N15" s="7">
        <v>3.5000000000000003E-2</v>
      </c>
      <c r="O15" s="7">
        <v>2.4</v>
      </c>
      <c r="P15" s="8">
        <v>0.1</v>
      </c>
    </row>
    <row r="16" spans="1:16" x14ac:dyDescent="0.25">
      <c r="A16" s="1" t="s">
        <v>145</v>
      </c>
      <c r="B16" s="2">
        <v>2004</v>
      </c>
      <c r="C16" s="1" t="s">
        <v>20</v>
      </c>
      <c r="D16" s="16">
        <v>100</v>
      </c>
      <c r="E16" s="7">
        <v>7.6</v>
      </c>
      <c r="F16" s="7">
        <v>2.2000000000000002</v>
      </c>
      <c r="G16" s="7">
        <v>34.799999999999997</v>
      </c>
      <c r="H16" s="7">
        <v>244</v>
      </c>
      <c r="I16" s="7">
        <v>40</v>
      </c>
      <c r="J16" s="7">
        <v>1.2</v>
      </c>
      <c r="K16" s="7">
        <v>12</v>
      </c>
      <c r="L16" s="7">
        <v>68</v>
      </c>
      <c r="M16" s="7">
        <v>0.08</v>
      </c>
      <c r="N16" s="7">
        <v>0</v>
      </c>
      <c r="O16" s="7">
        <v>0</v>
      </c>
      <c r="P16" s="8">
        <v>1.2</v>
      </c>
    </row>
    <row r="17" spans="1:16" x14ac:dyDescent="0.25">
      <c r="A17" s="1"/>
      <c r="B17" s="1"/>
      <c r="C17" s="13" t="s">
        <v>18</v>
      </c>
      <c r="D17" s="1"/>
      <c r="E17" s="17">
        <f t="shared" ref="E17:P17" si="0">SUM(E12:E16)</f>
        <v>28.805</v>
      </c>
      <c r="F17" s="17">
        <f t="shared" si="0"/>
        <v>26.274999999999999</v>
      </c>
      <c r="G17" s="17">
        <f t="shared" si="0"/>
        <v>111.56</v>
      </c>
      <c r="H17" s="17">
        <f t="shared" si="0"/>
        <v>787.07</v>
      </c>
      <c r="I17" s="17">
        <f t="shared" si="0"/>
        <v>393.45</v>
      </c>
      <c r="J17" s="17">
        <f t="shared" si="0"/>
        <v>6.94</v>
      </c>
      <c r="K17" s="17">
        <f t="shared" si="0"/>
        <v>77.45</v>
      </c>
      <c r="L17" s="17">
        <f t="shared" si="0"/>
        <v>483.90000000000003</v>
      </c>
      <c r="M17" s="17">
        <f t="shared" si="0"/>
        <v>0.38800000000000001</v>
      </c>
      <c r="N17" s="17">
        <f t="shared" si="0"/>
        <v>0.245</v>
      </c>
      <c r="O17" s="17">
        <f t="shared" si="0"/>
        <v>2.488</v>
      </c>
      <c r="P17" s="17">
        <f t="shared" si="0"/>
        <v>4.46</v>
      </c>
    </row>
    <row r="18" spans="1:16" x14ac:dyDescent="0.25">
      <c r="A18" s="52" t="s">
        <v>19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1"/>
    </row>
    <row r="19" spans="1:16" x14ac:dyDescent="0.25">
      <c r="A19" s="1" t="s">
        <v>146</v>
      </c>
      <c r="B19" s="2">
        <v>1994</v>
      </c>
      <c r="C19" s="3" t="s">
        <v>29</v>
      </c>
      <c r="D19" s="9">
        <v>100</v>
      </c>
      <c r="E19" s="3">
        <v>1.3</v>
      </c>
      <c r="F19" s="3">
        <v>2.5</v>
      </c>
      <c r="G19" s="3">
        <v>4.7</v>
      </c>
      <c r="H19" s="3">
        <v>87</v>
      </c>
      <c r="I19" s="3">
        <v>62</v>
      </c>
      <c r="J19" s="3">
        <v>0.2</v>
      </c>
      <c r="K19" s="3">
        <v>14</v>
      </c>
      <c r="L19" s="3">
        <v>63</v>
      </c>
      <c r="M19" s="3">
        <v>0.06</v>
      </c>
      <c r="N19" s="3">
        <v>0.14000000000000001</v>
      </c>
      <c r="O19" s="3">
        <v>6.3</v>
      </c>
      <c r="P19" s="3">
        <v>0.4</v>
      </c>
    </row>
    <row r="20" spans="1:16" x14ac:dyDescent="0.25">
      <c r="A20" s="1" t="s">
        <v>147</v>
      </c>
      <c r="B20" s="2">
        <v>1994</v>
      </c>
      <c r="C20" s="3" t="s">
        <v>30</v>
      </c>
      <c r="D20" s="9">
        <v>250</v>
      </c>
      <c r="E20" s="3">
        <v>9.875</v>
      </c>
      <c r="F20" s="3">
        <v>8.25</v>
      </c>
      <c r="G20" s="3">
        <v>26.5</v>
      </c>
      <c r="H20" s="3">
        <v>180</v>
      </c>
      <c r="I20" s="3">
        <v>168.75</v>
      </c>
      <c r="J20" s="3">
        <v>0.25</v>
      </c>
      <c r="K20" s="3">
        <v>6</v>
      </c>
      <c r="L20" s="3">
        <v>107.2</v>
      </c>
      <c r="M20" s="3">
        <v>0.156</v>
      </c>
      <c r="N20" s="3">
        <v>1.1299999999999999</v>
      </c>
      <c r="O20" s="3">
        <v>0</v>
      </c>
      <c r="P20" s="3">
        <v>0.96</v>
      </c>
    </row>
    <row r="21" spans="1:16" x14ac:dyDescent="0.25">
      <c r="A21" s="1" t="s">
        <v>183</v>
      </c>
      <c r="B21" s="42">
        <v>1994</v>
      </c>
      <c r="C21" s="3" t="s">
        <v>31</v>
      </c>
      <c r="D21" s="9">
        <v>100</v>
      </c>
      <c r="E21" s="3">
        <v>16.48</v>
      </c>
      <c r="F21" s="3">
        <v>14.25</v>
      </c>
      <c r="G21" s="3">
        <v>13.6</v>
      </c>
      <c r="H21" s="3">
        <v>234.75</v>
      </c>
      <c r="I21" s="3">
        <v>58.07</v>
      </c>
      <c r="J21" s="3">
        <v>0.6</v>
      </c>
      <c r="K21" s="3">
        <v>11</v>
      </c>
      <c r="L21" s="3">
        <v>156.6</v>
      </c>
      <c r="M21" s="3">
        <v>0.02</v>
      </c>
      <c r="N21" s="3">
        <v>0.8</v>
      </c>
      <c r="O21" s="3">
        <v>0.23</v>
      </c>
      <c r="P21" s="3">
        <v>0.2</v>
      </c>
    </row>
    <row r="22" spans="1:16" x14ac:dyDescent="0.25">
      <c r="A22" s="1" t="s">
        <v>148</v>
      </c>
      <c r="B22" s="2">
        <v>1994</v>
      </c>
      <c r="C22" s="3" t="s">
        <v>32</v>
      </c>
      <c r="D22" s="9">
        <v>200</v>
      </c>
      <c r="E22" s="3">
        <v>4</v>
      </c>
      <c r="F22" s="3">
        <v>6.6</v>
      </c>
      <c r="G22" s="3">
        <v>18.399999999999999</v>
      </c>
      <c r="H22" s="3">
        <v>176.7</v>
      </c>
      <c r="I22" s="3">
        <v>116</v>
      </c>
      <c r="J22" s="3">
        <v>0.9</v>
      </c>
      <c r="K22" s="3">
        <v>14.6</v>
      </c>
      <c r="L22" s="3">
        <v>90</v>
      </c>
      <c r="M22" s="3">
        <v>0.06</v>
      </c>
      <c r="N22" s="3">
        <v>1.8</v>
      </c>
      <c r="O22" s="3">
        <v>0</v>
      </c>
      <c r="P22" s="3">
        <v>2</v>
      </c>
    </row>
    <row r="23" spans="1:16" x14ac:dyDescent="0.25">
      <c r="A23" s="1" t="s">
        <v>149</v>
      </c>
      <c r="B23" s="2">
        <v>1994</v>
      </c>
      <c r="C23" s="3" t="s">
        <v>33</v>
      </c>
      <c r="D23" s="9">
        <v>200</v>
      </c>
      <c r="E23" s="3">
        <v>2.1</v>
      </c>
      <c r="F23" s="3">
        <v>3.2</v>
      </c>
      <c r="G23" s="3">
        <v>26</v>
      </c>
      <c r="H23" s="3">
        <v>106</v>
      </c>
      <c r="I23" s="3">
        <v>58</v>
      </c>
      <c r="J23" s="3">
        <v>0.2</v>
      </c>
      <c r="K23" s="3">
        <v>2</v>
      </c>
      <c r="L23" s="3">
        <v>26</v>
      </c>
      <c r="M23" s="3">
        <v>0</v>
      </c>
      <c r="N23" s="3">
        <v>0</v>
      </c>
      <c r="O23" s="3">
        <v>25.3</v>
      </c>
      <c r="P23" s="3">
        <v>0.2</v>
      </c>
    </row>
    <row r="24" spans="1:16" x14ac:dyDescent="0.25">
      <c r="A24" s="1"/>
      <c r="B24" s="2"/>
      <c r="C24" s="3" t="s">
        <v>34</v>
      </c>
      <c r="D24" s="9">
        <v>60</v>
      </c>
      <c r="E24" s="3">
        <v>4.08</v>
      </c>
      <c r="F24" s="3">
        <v>0.78</v>
      </c>
      <c r="G24" s="3">
        <v>27.12</v>
      </c>
      <c r="H24" s="3">
        <v>120.6</v>
      </c>
      <c r="I24" s="3">
        <v>42.2</v>
      </c>
      <c r="J24" s="3">
        <v>2.34</v>
      </c>
      <c r="K24" s="3">
        <v>26.4</v>
      </c>
      <c r="L24" s="3">
        <v>104.2</v>
      </c>
      <c r="M24" s="3">
        <v>0.108</v>
      </c>
      <c r="N24" s="3">
        <v>0</v>
      </c>
      <c r="O24" s="3">
        <v>0</v>
      </c>
      <c r="P24" s="3">
        <v>0.84</v>
      </c>
    </row>
    <row r="25" spans="1:16" x14ac:dyDescent="0.25">
      <c r="A25" s="1"/>
      <c r="B25" s="2"/>
      <c r="C25" s="3" t="s">
        <v>35</v>
      </c>
      <c r="D25" s="9">
        <v>100</v>
      </c>
      <c r="E25" s="3">
        <v>1.5</v>
      </c>
      <c r="F25" s="3">
        <v>0.5</v>
      </c>
      <c r="G25" s="3">
        <v>21</v>
      </c>
      <c r="H25" s="3">
        <v>96</v>
      </c>
      <c r="I25" s="3">
        <v>66</v>
      </c>
      <c r="J25" s="3">
        <v>0.6</v>
      </c>
      <c r="K25" s="3">
        <v>32</v>
      </c>
      <c r="L25" s="3">
        <v>48</v>
      </c>
      <c r="M25" s="3">
        <v>0.04</v>
      </c>
      <c r="N25" s="3">
        <v>0</v>
      </c>
      <c r="O25" s="3">
        <v>10</v>
      </c>
      <c r="P25" s="3">
        <v>0.4</v>
      </c>
    </row>
    <row r="26" spans="1:16" x14ac:dyDescent="0.25">
      <c r="A26" s="1"/>
      <c r="B26" s="2"/>
      <c r="C26" s="3" t="s">
        <v>36</v>
      </c>
      <c r="D26" s="1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60" t="s">
        <v>18</v>
      </c>
      <c r="B27" s="60"/>
      <c r="C27" s="60"/>
      <c r="D27" s="1"/>
      <c r="E27" s="17">
        <f t="shared" ref="E27:P27" si="1">SUM(E19:E26)</f>
        <v>39.335000000000001</v>
      </c>
      <c r="F27" s="17">
        <f t="shared" si="1"/>
        <v>36.080000000000005</v>
      </c>
      <c r="G27" s="17">
        <f t="shared" si="1"/>
        <v>137.32</v>
      </c>
      <c r="H27" s="17">
        <f t="shared" si="1"/>
        <v>1001.0500000000001</v>
      </c>
      <c r="I27" s="17">
        <f t="shared" si="1"/>
        <v>571.02</v>
      </c>
      <c r="J27" s="17">
        <f t="shared" si="1"/>
        <v>5.09</v>
      </c>
      <c r="K27" s="17">
        <f t="shared" si="1"/>
        <v>106</v>
      </c>
      <c r="L27" s="17">
        <f t="shared" si="1"/>
        <v>595</v>
      </c>
      <c r="M27" s="17">
        <f t="shared" si="1"/>
        <v>0.44399999999999995</v>
      </c>
      <c r="N27" s="17">
        <f t="shared" si="1"/>
        <v>3.87</v>
      </c>
      <c r="O27" s="17">
        <f t="shared" si="1"/>
        <v>41.83</v>
      </c>
      <c r="P27" s="17">
        <f t="shared" si="1"/>
        <v>5</v>
      </c>
    </row>
    <row r="28" spans="1:16" x14ac:dyDescent="0.25">
      <c r="A28" s="57" t="s">
        <v>121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</row>
    <row r="29" spans="1:16" x14ac:dyDescent="0.25">
      <c r="A29" s="44" t="s">
        <v>150</v>
      </c>
      <c r="B29" s="44">
        <v>1994</v>
      </c>
      <c r="C29" s="3" t="s">
        <v>122</v>
      </c>
      <c r="D29" s="17">
        <v>200</v>
      </c>
      <c r="E29" s="28">
        <v>5.8</v>
      </c>
      <c r="F29" s="28">
        <v>5</v>
      </c>
      <c r="G29" s="28">
        <v>8</v>
      </c>
      <c r="H29" s="28">
        <v>106</v>
      </c>
      <c r="I29" s="28">
        <v>32</v>
      </c>
      <c r="J29" s="28">
        <v>0.34</v>
      </c>
      <c r="K29" s="28">
        <v>1.4</v>
      </c>
      <c r="L29" s="28">
        <v>60</v>
      </c>
      <c r="M29" s="28">
        <v>240</v>
      </c>
      <c r="N29" s="28">
        <v>180</v>
      </c>
      <c r="O29" s="28">
        <v>28</v>
      </c>
      <c r="P29" s="28">
        <v>0.2</v>
      </c>
    </row>
    <row r="30" spans="1:16" x14ac:dyDescent="0.25">
      <c r="A30" s="13"/>
      <c r="B30" s="13"/>
      <c r="C30" s="3" t="s">
        <v>53</v>
      </c>
      <c r="D30" s="29">
        <v>30</v>
      </c>
      <c r="E30" s="27">
        <v>2.25</v>
      </c>
      <c r="F30" s="27">
        <v>2.94</v>
      </c>
      <c r="G30" s="27">
        <v>22.32</v>
      </c>
      <c r="H30" s="27">
        <v>125.1</v>
      </c>
      <c r="I30" s="27">
        <v>24</v>
      </c>
      <c r="J30" s="27">
        <v>0.02</v>
      </c>
      <c r="K30" s="27">
        <v>3.6</v>
      </c>
      <c r="L30" s="27">
        <v>88.5</v>
      </c>
      <c r="M30" s="27">
        <v>8.6999999999999993</v>
      </c>
      <c r="N30" s="27">
        <v>27</v>
      </c>
      <c r="O30" s="27">
        <v>6</v>
      </c>
      <c r="P30" s="27">
        <v>0.63</v>
      </c>
    </row>
    <row r="31" spans="1:16" x14ac:dyDescent="0.25">
      <c r="A31" s="60" t="s">
        <v>18</v>
      </c>
      <c r="B31" s="60"/>
      <c r="C31" s="60"/>
      <c r="D31" s="17"/>
      <c r="E31" s="29">
        <f>E29+E30</f>
        <v>8.0500000000000007</v>
      </c>
      <c r="F31" s="29">
        <f t="shared" ref="F31:P31" si="2">F29+F30</f>
        <v>7.9399999999999995</v>
      </c>
      <c r="G31" s="29">
        <f t="shared" si="2"/>
        <v>30.32</v>
      </c>
      <c r="H31" s="29">
        <f t="shared" si="2"/>
        <v>231.1</v>
      </c>
      <c r="I31" s="29">
        <f t="shared" si="2"/>
        <v>56</v>
      </c>
      <c r="J31" s="29">
        <f t="shared" si="2"/>
        <v>0.36000000000000004</v>
      </c>
      <c r="K31" s="29">
        <f t="shared" si="2"/>
        <v>5</v>
      </c>
      <c r="L31" s="29">
        <f t="shared" si="2"/>
        <v>148.5</v>
      </c>
      <c r="M31" s="29">
        <f t="shared" si="2"/>
        <v>248.7</v>
      </c>
      <c r="N31" s="29">
        <f t="shared" si="2"/>
        <v>207</v>
      </c>
      <c r="O31" s="29">
        <f t="shared" si="2"/>
        <v>34</v>
      </c>
      <c r="P31" s="29">
        <f t="shared" si="2"/>
        <v>0.83000000000000007</v>
      </c>
    </row>
    <row r="32" spans="1:16" x14ac:dyDescent="0.25">
      <c r="A32" s="52" t="s">
        <v>21</v>
      </c>
      <c r="B32" s="52"/>
      <c r="C32" s="52"/>
      <c r="D32" s="17"/>
      <c r="E32" s="29">
        <f>E17+E27+E31</f>
        <v>76.19</v>
      </c>
      <c r="F32" s="29">
        <f t="shared" ref="F32:P32" si="3">F17+F27+F31</f>
        <v>70.295000000000002</v>
      </c>
      <c r="G32" s="29">
        <f t="shared" si="3"/>
        <v>279.2</v>
      </c>
      <c r="H32" s="29">
        <f t="shared" si="3"/>
        <v>2019.22</v>
      </c>
      <c r="I32" s="29">
        <f t="shared" si="3"/>
        <v>1020.47</v>
      </c>
      <c r="J32" s="29">
        <f t="shared" si="3"/>
        <v>12.39</v>
      </c>
      <c r="K32" s="29">
        <f t="shared" si="3"/>
        <v>188.45</v>
      </c>
      <c r="L32" s="29">
        <f t="shared" si="3"/>
        <v>1227.4000000000001</v>
      </c>
      <c r="M32" s="29">
        <f t="shared" si="3"/>
        <v>249.53199999999998</v>
      </c>
      <c r="N32" s="29">
        <f t="shared" si="3"/>
        <v>211.11500000000001</v>
      </c>
      <c r="O32" s="29">
        <f t="shared" si="3"/>
        <v>78.317999999999998</v>
      </c>
      <c r="P32" s="29">
        <f t="shared" si="3"/>
        <v>10.290000000000001</v>
      </c>
    </row>
    <row r="33" spans="1:16" ht="33.75" customHeight="1" x14ac:dyDescent="0.25">
      <c r="A33" s="54" t="s">
        <v>110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1:16" ht="20.25" customHeight="1" x14ac:dyDescent="0.25">
      <c r="A34" s="57" t="s">
        <v>109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3"/>
      <c r="P34" s="1"/>
    </row>
    <row r="35" spans="1:16" ht="20.25" customHeight="1" x14ac:dyDescent="0.25">
      <c r="A35" s="1" t="s">
        <v>151</v>
      </c>
      <c r="B35" s="2">
        <v>1997</v>
      </c>
      <c r="C35" s="1" t="s">
        <v>37</v>
      </c>
      <c r="D35" s="1">
        <v>100</v>
      </c>
      <c r="E35" s="1">
        <v>13.6</v>
      </c>
      <c r="F35" s="1">
        <v>8.6999999999999993</v>
      </c>
      <c r="G35" s="1">
        <v>25.4</v>
      </c>
      <c r="H35" s="1">
        <v>253.5</v>
      </c>
      <c r="I35" s="1">
        <v>144.4</v>
      </c>
      <c r="J35" s="1">
        <v>0.51</v>
      </c>
      <c r="K35" s="1">
        <v>31.25</v>
      </c>
      <c r="L35" s="1">
        <v>238</v>
      </c>
      <c r="M35" s="1">
        <v>0.19</v>
      </c>
      <c r="N35" s="1">
        <v>0</v>
      </c>
      <c r="O35" s="1">
        <v>0</v>
      </c>
      <c r="P35" s="3">
        <v>0.4</v>
      </c>
    </row>
    <row r="36" spans="1:16" ht="20.25" customHeight="1" x14ac:dyDescent="0.25">
      <c r="A36" s="1" t="s">
        <v>172</v>
      </c>
      <c r="B36" s="42">
        <v>1994</v>
      </c>
      <c r="C36" s="1" t="s">
        <v>38</v>
      </c>
      <c r="D36" s="1">
        <v>200</v>
      </c>
      <c r="E36" s="1">
        <v>4</v>
      </c>
      <c r="F36" s="1">
        <v>7.9</v>
      </c>
      <c r="G36" s="1">
        <v>18.399999999999999</v>
      </c>
      <c r="H36" s="1">
        <v>160</v>
      </c>
      <c r="I36" s="1">
        <v>96</v>
      </c>
      <c r="J36" s="1">
        <v>0.36</v>
      </c>
      <c r="K36" s="1">
        <v>14.6</v>
      </c>
      <c r="L36" s="1">
        <v>90</v>
      </c>
      <c r="M36" s="1">
        <v>0.06</v>
      </c>
      <c r="N36" s="1">
        <v>0</v>
      </c>
      <c r="O36" s="1">
        <v>0</v>
      </c>
      <c r="P36" s="3">
        <v>1.2</v>
      </c>
    </row>
    <row r="37" spans="1:16" ht="19.5" customHeight="1" x14ac:dyDescent="0.25">
      <c r="A37" s="1" t="s">
        <v>152</v>
      </c>
      <c r="B37" s="2">
        <v>1997</v>
      </c>
      <c r="C37" s="1" t="s">
        <v>39</v>
      </c>
      <c r="D37" s="5">
        <v>40</v>
      </c>
      <c r="E37" s="1">
        <v>5.0999999999999996</v>
      </c>
      <c r="F37" s="1">
        <v>4.5999999999999996</v>
      </c>
      <c r="G37" s="1">
        <v>0.3</v>
      </c>
      <c r="H37" s="1">
        <v>73</v>
      </c>
      <c r="I37" s="1">
        <v>69.2</v>
      </c>
      <c r="J37" s="1">
        <v>0.8</v>
      </c>
      <c r="K37" s="1">
        <v>5</v>
      </c>
      <c r="L37" s="1">
        <v>107</v>
      </c>
      <c r="M37" s="1">
        <v>0.03</v>
      </c>
      <c r="N37" s="1">
        <v>0</v>
      </c>
      <c r="O37" s="1">
        <v>0.1</v>
      </c>
      <c r="P37" s="3">
        <v>0.2</v>
      </c>
    </row>
    <row r="38" spans="1:16" ht="18.75" customHeight="1" x14ac:dyDescent="0.25">
      <c r="A38" s="1"/>
      <c r="B38" s="2"/>
      <c r="C38" s="1" t="s">
        <v>40</v>
      </c>
      <c r="D38" s="1">
        <v>30</v>
      </c>
      <c r="E38" s="1">
        <v>2.04</v>
      </c>
      <c r="F38" s="1">
        <v>0.39</v>
      </c>
      <c r="G38" s="1">
        <v>13.56</v>
      </c>
      <c r="H38" s="1">
        <v>70.3</v>
      </c>
      <c r="I38" s="1">
        <v>42.2</v>
      </c>
      <c r="J38" s="1">
        <v>1.17</v>
      </c>
      <c r="K38" s="1">
        <v>14.7</v>
      </c>
      <c r="L38" s="1">
        <v>57.1</v>
      </c>
      <c r="M38" s="1">
        <v>5.3999999999999999E-2</v>
      </c>
      <c r="N38" s="1">
        <v>0</v>
      </c>
      <c r="O38" s="1">
        <v>0</v>
      </c>
      <c r="P38" s="3">
        <v>0.42</v>
      </c>
    </row>
    <row r="39" spans="1:16" ht="18.75" customHeight="1" x14ac:dyDescent="0.25">
      <c r="A39" s="1" t="s">
        <v>153</v>
      </c>
      <c r="B39" s="2">
        <v>1994</v>
      </c>
      <c r="C39" s="1" t="s">
        <v>41</v>
      </c>
      <c r="D39" s="1">
        <v>200</v>
      </c>
      <c r="E39" s="1">
        <v>0</v>
      </c>
      <c r="F39" s="1">
        <v>0</v>
      </c>
      <c r="G39" s="1">
        <v>36</v>
      </c>
      <c r="H39" s="1">
        <v>96</v>
      </c>
      <c r="I39" s="1">
        <v>22</v>
      </c>
      <c r="J39" s="1">
        <v>2.4</v>
      </c>
      <c r="K39" s="1">
        <v>2</v>
      </c>
      <c r="L39" s="1">
        <v>26</v>
      </c>
      <c r="M39" s="1">
        <v>0</v>
      </c>
      <c r="N39" s="1">
        <v>1.8</v>
      </c>
      <c r="O39" s="1">
        <v>2.2000000000000002</v>
      </c>
      <c r="P39" s="3">
        <v>0.2</v>
      </c>
    </row>
    <row r="40" spans="1:16" ht="18" customHeight="1" x14ac:dyDescent="0.25">
      <c r="A40" s="1"/>
      <c r="B40" s="2" t="s">
        <v>17</v>
      </c>
      <c r="C40" s="1" t="s">
        <v>42</v>
      </c>
      <c r="D40" s="1">
        <v>100</v>
      </c>
      <c r="E40" s="1">
        <v>0.4</v>
      </c>
      <c r="F40" s="1">
        <v>0.4</v>
      </c>
      <c r="G40" s="1">
        <v>9.8000000000000007</v>
      </c>
      <c r="H40" s="1">
        <v>67</v>
      </c>
      <c r="I40" s="1">
        <v>46</v>
      </c>
      <c r="J40" s="1">
        <v>2.2000000000000002</v>
      </c>
      <c r="K40" s="1">
        <v>9</v>
      </c>
      <c r="L40" s="1">
        <v>38</v>
      </c>
      <c r="M40" s="1">
        <v>0.03</v>
      </c>
      <c r="N40" s="1">
        <v>10</v>
      </c>
      <c r="O40" s="1">
        <v>0</v>
      </c>
      <c r="P40" s="1">
        <v>0.2</v>
      </c>
    </row>
    <row r="41" spans="1:16" ht="18.75" customHeight="1" x14ac:dyDescent="0.25">
      <c r="A41" s="1"/>
      <c r="B41" s="1"/>
      <c r="C41" s="13" t="s">
        <v>18</v>
      </c>
      <c r="D41" s="1"/>
      <c r="E41" s="17">
        <f t="shared" ref="E41:P41" si="4">SUM(E35:E40)</f>
        <v>25.14</v>
      </c>
      <c r="F41" s="17">
        <f t="shared" si="4"/>
        <v>21.990000000000002</v>
      </c>
      <c r="G41" s="17">
        <f t="shared" si="4"/>
        <v>103.46</v>
      </c>
      <c r="H41" s="17">
        <f t="shared" si="4"/>
        <v>719.8</v>
      </c>
      <c r="I41" s="17">
        <f t="shared" si="4"/>
        <v>419.8</v>
      </c>
      <c r="J41" s="17">
        <f t="shared" si="4"/>
        <v>7.44</v>
      </c>
      <c r="K41" s="17">
        <f t="shared" si="4"/>
        <v>76.55</v>
      </c>
      <c r="L41" s="17">
        <f t="shared" si="4"/>
        <v>556.1</v>
      </c>
      <c r="M41" s="17">
        <f t="shared" si="4"/>
        <v>0.36399999999999999</v>
      </c>
      <c r="N41" s="17">
        <f t="shared" si="4"/>
        <v>11.8</v>
      </c>
      <c r="O41" s="17">
        <f t="shared" si="4"/>
        <v>2.3000000000000003</v>
      </c>
      <c r="P41" s="17">
        <f t="shared" si="4"/>
        <v>2.6200000000000006</v>
      </c>
    </row>
    <row r="42" spans="1:16" x14ac:dyDescent="0.25">
      <c r="A42" s="52" t="s">
        <v>19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1"/>
    </row>
    <row r="43" spans="1:16" ht="19.5" customHeight="1" x14ac:dyDescent="0.25">
      <c r="A43" s="1" t="s">
        <v>154</v>
      </c>
      <c r="B43" s="2">
        <v>1997</v>
      </c>
      <c r="C43" s="3" t="s">
        <v>43</v>
      </c>
      <c r="D43" s="6">
        <v>100</v>
      </c>
      <c r="E43" s="3">
        <v>1.2</v>
      </c>
      <c r="F43" s="3">
        <v>4</v>
      </c>
      <c r="G43" s="3">
        <v>2.7</v>
      </c>
      <c r="H43" s="3">
        <v>62</v>
      </c>
      <c r="I43" s="3">
        <v>75</v>
      </c>
      <c r="J43" s="3">
        <v>0.5</v>
      </c>
      <c r="K43" s="3">
        <v>13</v>
      </c>
      <c r="L43" s="3">
        <v>66</v>
      </c>
      <c r="M43" s="3">
        <v>0.03</v>
      </c>
      <c r="N43" s="3">
        <v>5.0999999999999996</v>
      </c>
      <c r="O43" s="3">
        <v>0.13700000000000001</v>
      </c>
      <c r="P43" s="3">
        <v>0.1</v>
      </c>
    </row>
    <row r="44" spans="1:16" ht="21.75" customHeight="1" x14ac:dyDescent="0.25">
      <c r="A44" s="1" t="s">
        <v>160</v>
      </c>
      <c r="B44" s="42">
        <v>1994</v>
      </c>
      <c r="C44" s="3" t="s">
        <v>44</v>
      </c>
      <c r="D44" s="6" t="s">
        <v>96</v>
      </c>
      <c r="E44" s="3">
        <v>12.25</v>
      </c>
      <c r="F44" s="3">
        <v>6.5</v>
      </c>
      <c r="G44" s="3">
        <v>10.37</v>
      </c>
      <c r="H44" s="3">
        <v>139.25</v>
      </c>
      <c r="I44" s="3">
        <v>102</v>
      </c>
      <c r="J44" s="3">
        <v>0.36</v>
      </c>
      <c r="K44" s="3">
        <v>13.92</v>
      </c>
      <c r="L44" s="3">
        <v>276</v>
      </c>
      <c r="M44" s="3">
        <v>0.1236</v>
      </c>
      <c r="N44" s="3">
        <v>9.02</v>
      </c>
      <c r="O44" s="3">
        <v>0.2</v>
      </c>
      <c r="P44" s="3">
        <v>0.12</v>
      </c>
    </row>
    <row r="45" spans="1:16" ht="21.75" customHeight="1" x14ac:dyDescent="0.25">
      <c r="A45" s="1" t="s">
        <v>173</v>
      </c>
      <c r="B45" s="42">
        <v>1994</v>
      </c>
      <c r="C45" s="3" t="s">
        <v>45</v>
      </c>
      <c r="D45" s="6">
        <v>280</v>
      </c>
      <c r="E45" s="3">
        <v>14.76</v>
      </c>
      <c r="F45" s="3">
        <v>12.06</v>
      </c>
      <c r="G45" s="3">
        <v>44.8</v>
      </c>
      <c r="H45" s="3">
        <v>352</v>
      </c>
      <c r="I45" s="3">
        <v>68.2</v>
      </c>
      <c r="J45" s="3">
        <v>0.64</v>
      </c>
      <c r="K45" s="3">
        <v>12.21</v>
      </c>
      <c r="L45" s="3">
        <v>138.30000000000001</v>
      </c>
      <c r="M45" s="3">
        <v>0.05</v>
      </c>
      <c r="N45" s="3">
        <v>2.65</v>
      </c>
      <c r="O45" s="3">
        <v>0</v>
      </c>
      <c r="P45" s="3">
        <v>1.196</v>
      </c>
    </row>
    <row r="46" spans="1:16" ht="19.5" customHeight="1" x14ac:dyDescent="0.25">
      <c r="A46" s="1" t="s">
        <v>174</v>
      </c>
      <c r="B46" s="42">
        <v>1994</v>
      </c>
      <c r="C46" s="3" t="s">
        <v>46</v>
      </c>
      <c r="D46" s="6">
        <v>200</v>
      </c>
      <c r="E46" s="3">
        <v>3</v>
      </c>
      <c r="F46" s="3">
        <v>4.95</v>
      </c>
      <c r="G46" s="3">
        <v>20.2</v>
      </c>
      <c r="H46" s="3">
        <v>112.5</v>
      </c>
      <c r="I46" s="3">
        <v>137</v>
      </c>
      <c r="J46" s="3">
        <v>0.4</v>
      </c>
      <c r="K46" s="3">
        <v>13</v>
      </c>
      <c r="L46" s="3">
        <v>90</v>
      </c>
      <c r="M46" s="3">
        <v>4.4999999999999998E-2</v>
      </c>
      <c r="N46" s="3">
        <v>16.8</v>
      </c>
      <c r="O46" s="3">
        <v>20.8</v>
      </c>
      <c r="P46" s="3">
        <v>0.6</v>
      </c>
    </row>
    <row r="47" spans="1:16" ht="21" customHeight="1" x14ac:dyDescent="0.25">
      <c r="A47" s="1"/>
      <c r="B47" s="2" t="s">
        <v>17</v>
      </c>
      <c r="C47" s="3" t="s">
        <v>47</v>
      </c>
      <c r="D47" s="6">
        <v>30</v>
      </c>
      <c r="E47" s="3">
        <v>2.25</v>
      </c>
      <c r="F47" s="3">
        <v>2.94</v>
      </c>
      <c r="G47" s="3">
        <v>22.32</v>
      </c>
      <c r="H47" s="3">
        <v>147.44999999999999</v>
      </c>
      <c r="I47" s="3">
        <v>38.700000000000003</v>
      </c>
      <c r="J47" s="3">
        <v>0.98</v>
      </c>
      <c r="K47" s="3">
        <v>6</v>
      </c>
      <c r="L47" s="3">
        <v>105.5</v>
      </c>
      <c r="M47" s="3">
        <v>2.4E-2</v>
      </c>
      <c r="N47" s="3">
        <v>0</v>
      </c>
      <c r="O47" s="3">
        <v>0.09</v>
      </c>
      <c r="P47" s="3">
        <v>1.05</v>
      </c>
    </row>
    <row r="48" spans="1:16" ht="21.75" customHeight="1" x14ac:dyDescent="0.25">
      <c r="A48" s="1"/>
      <c r="B48" s="2"/>
      <c r="C48" s="3" t="s">
        <v>48</v>
      </c>
      <c r="D48" s="6">
        <v>60</v>
      </c>
      <c r="E48" s="3">
        <v>4.08</v>
      </c>
      <c r="F48" s="3">
        <v>0.78</v>
      </c>
      <c r="G48" s="3">
        <v>27.12</v>
      </c>
      <c r="H48" s="3">
        <v>130.6</v>
      </c>
      <c r="I48" s="3">
        <v>42.2</v>
      </c>
      <c r="J48" s="3">
        <v>2.34</v>
      </c>
      <c r="K48" s="3">
        <v>26.4</v>
      </c>
      <c r="L48" s="3">
        <v>104.2</v>
      </c>
      <c r="M48" s="3">
        <v>0.108</v>
      </c>
      <c r="N48" s="3">
        <v>0</v>
      </c>
      <c r="O48" s="3">
        <v>0</v>
      </c>
      <c r="P48" s="3">
        <v>0.84</v>
      </c>
    </row>
    <row r="49" spans="1:16" ht="22.5" customHeight="1" x14ac:dyDescent="0.25">
      <c r="A49" s="1"/>
      <c r="B49" s="2"/>
      <c r="C49" s="3" t="s">
        <v>97</v>
      </c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24.75" customHeight="1" x14ac:dyDescent="0.25">
      <c r="A50" s="60" t="s">
        <v>18</v>
      </c>
      <c r="B50" s="60"/>
      <c r="C50" s="60"/>
      <c r="D50" s="1"/>
      <c r="E50" s="17">
        <f t="shared" ref="E50:P50" si="5">SUM(E43:E49)</f>
        <v>37.54</v>
      </c>
      <c r="F50" s="17">
        <f t="shared" si="5"/>
        <v>31.230000000000004</v>
      </c>
      <c r="G50" s="17">
        <f t="shared" si="5"/>
        <v>127.50999999999999</v>
      </c>
      <c r="H50" s="17">
        <f t="shared" si="5"/>
        <v>943.80000000000007</v>
      </c>
      <c r="I50" s="17">
        <f t="shared" si="5"/>
        <v>463.09999999999997</v>
      </c>
      <c r="J50" s="17">
        <f t="shared" si="5"/>
        <v>5.22</v>
      </c>
      <c r="K50" s="17">
        <f t="shared" si="5"/>
        <v>84.53</v>
      </c>
      <c r="L50" s="17">
        <f t="shared" si="5"/>
        <v>780</v>
      </c>
      <c r="M50" s="17">
        <f t="shared" si="5"/>
        <v>0.38059999999999999</v>
      </c>
      <c r="N50" s="17">
        <f t="shared" si="5"/>
        <v>33.57</v>
      </c>
      <c r="O50" s="17">
        <f t="shared" si="5"/>
        <v>21.227</v>
      </c>
      <c r="P50" s="17">
        <f t="shared" si="5"/>
        <v>3.9059999999999997</v>
      </c>
    </row>
    <row r="51" spans="1:16" ht="18" customHeight="1" x14ac:dyDescent="0.25">
      <c r="A51" s="26"/>
      <c r="B51" s="61" t="s">
        <v>121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9"/>
    </row>
    <row r="52" spans="1:16" ht="27.75" customHeight="1" x14ac:dyDescent="0.25">
      <c r="A52" s="26"/>
      <c r="B52" s="26"/>
      <c r="C52" s="30" t="s">
        <v>123</v>
      </c>
      <c r="D52" s="31">
        <v>200</v>
      </c>
      <c r="E52" s="28">
        <v>1</v>
      </c>
      <c r="F52" s="28">
        <v>0.1</v>
      </c>
      <c r="G52" s="28">
        <v>29.7</v>
      </c>
      <c r="H52" s="28">
        <v>128</v>
      </c>
      <c r="I52" s="28">
        <v>18.600000000000001</v>
      </c>
      <c r="J52" s="28">
        <v>0.06</v>
      </c>
      <c r="K52" s="28">
        <v>46</v>
      </c>
      <c r="L52" s="28">
        <v>92</v>
      </c>
      <c r="M52" s="28">
        <v>23</v>
      </c>
      <c r="N52" s="28">
        <v>28</v>
      </c>
      <c r="O52" s="28">
        <v>14</v>
      </c>
      <c r="P52" s="28">
        <v>0.5</v>
      </c>
    </row>
    <row r="53" spans="1:16" ht="24.75" customHeight="1" x14ac:dyDescent="0.25">
      <c r="A53" s="33" t="s">
        <v>155</v>
      </c>
      <c r="B53" s="33">
        <v>1986</v>
      </c>
      <c r="C53" s="32" t="s">
        <v>124</v>
      </c>
      <c r="D53" s="31">
        <v>100</v>
      </c>
      <c r="E53" s="28">
        <v>7.6</v>
      </c>
      <c r="F53" s="28">
        <v>8.27</v>
      </c>
      <c r="G53" s="28">
        <v>37.81</v>
      </c>
      <c r="H53" s="28">
        <v>244.49</v>
      </c>
      <c r="I53" s="28">
        <v>32</v>
      </c>
      <c r="J53" s="28">
        <v>1.2</v>
      </c>
      <c r="K53" s="28">
        <v>12</v>
      </c>
      <c r="L53" s="28">
        <v>108</v>
      </c>
      <c r="M53" s="28">
        <v>11.13</v>
      </c>
      <c r="N53" s="28">
        <v>43.58</v>
      </c>
      <c r="O53" s="28">
        <v>7.3</v>
      </c>
      <c r="P53" s="28">
        <v>0.61</v>
      </c>
    </row>
    <row r="54" spans="1:16" ht="24.75" customHeight="1" x14ac:dyDescent="0.25">
      <c r="A54" s="60" t="s">
        <v>18</v>
      </c>
      <c r="B54" s="60"/>
      <c r="C54" s="60"/>
      <c r="D54" s="31"/>
      <c r="E54" s="17">
        <f>E52+E53</f>
        <v>8.6</v>
      </c>
      <c r="F54" s="17">
        <f t="shared" ref="F54:P54" si="6">F52+F53</f>
        <v>8.3699999999999992</v>
      </c>
      <c r="G54" s="17">
        <f t="shared" si="6"/>
        <v>67.510000000000005</v>
      </c>
      <c r="H54" s="17">
        <f t="shared" si="6"/>
        <v>372.49</v>
      </c>
      <c r="I54" s="17">
        <f t="shared" si="6"/>
        <v>50.6</v>
      </c>
      <c r="J54" s="17">
        <f t="shared" si="6"/>
        <v>1.26</v>
      </c>
      <c r="K54" s="17">
        <f t="shared" si="6"/>
        <v>58</v>
      </c>
      <c r="L54" s="17">
        <f t="shared" si="6"/>
        <v>200</v>
      </c>
      <c r="M54" s="17">
        <f t="shared" si="6"/>
        <v>34.130000000000003</v>
      </c>
      <c r="N54" s="17">
        <f t="shared" si="6"/>
        <v>71.58</v>
      </c>
      <c r="O54" s="17">
        <f t="shared" si="6"/>
        <v>21.3</v>
      </c>
      <c r="P54" s="17">
        <f t="shared" si="6"/>
        <v>1.1099999999999999</v>
      </c>
    </row>
    <row r="55" spans="1:16" ht="23.25" customHeight="1" x14ac:dyDescent="0.25">
      <c r="A55" s="52" t="s">
        <v>21</v>
      </c>
      <c r="B55" s="53"/>
      <c r="C55" s="53"/>
      <c r="D55" s="1"/>
      <c r="E55" s="17">
        <f>E41+E50+E54</f>
        <v>71.28</v>
      </c>
      <c r="F55" s="17">
        <f t="shared" ref="F55:P55" si="7">F41+F50+F54</f>
        <v>61.59</v>
      </c>
      <c r="G55" s="17">
        <f t="shared" si="7"/>
        <v>298.47999999999996</v>
      </c>
      <c r="H55" s="17">
        <f t="shared" si="7"/>
        <v>2036.09</v>
      </c>
      <c r="I55" s="17">
        <f t="shared" si="7"/>
        <v>933.5</v>
      </c>
      <c r="J55" s="17">
        <f t="shared" si="7"/>
        <v>13.92</v>
      </c>
      <c r="K55" s="17">
        <f t="shared" si="7"/>
        <v>219.07999999999998</v>
      </c>
      <c r="L55" s="17">
        <f t="shared" si="7"/>
        <v>1536.1</v>
      </c>
      <c r="M55" s="17">
        <f t="shared" si="7"/>
        <v>34.874600000000001</v>
      </c>
      <c r="N55" s="17">
        <f t="shared" si="7"/>
        <v>116.95</v>
      </c>
      <c r="O55" s="17">
        <f t="shared" si="7"/>
        <v>44.826999999999998</v>
      </c>
      <c r="P55" s="17">
        <f t="shared" si="7"/>
        <v>7.6359999999999992</v>
      </c>
    </row>
    <row r="56" spans="1:16" ht="33" customHeight="1" x14ac:dyDescent="0.25">
      <c r="A56" s="54" t="s">
        <v>111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6"/>
    </row>
    <row r="57" spans="1:16" x14ac:dyDescent="0.25">
      <c r="A57" s="57" t="s">
        <v>109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58"/>
    </row>
    <row r="58" spans="1:16" ht="28.5" customHeight="1" x14ac:dyDescent="0.25">
      <c r="A58" s="1" t="s">
        <v>156</v>
      </c>
      <c r="B58" s="2">
        <v>1997</v>
      </c>
      <c r="C58" s="1" t="s">
        <v>50</v>
      </c>
      <c r="D58" s="18">
        <v>50</v>
      </c>
      <c r="E58" s="1">
        <v>0.55000000000000004</v>
      </c>
      <c r="F58" s="1">
        <v>0.1</v>
      </c>
      <c r="G58" s="1">
        <v>1.9</v>
      </c>
      <c r="H58" s="1">
        <v>42</v>
      </c>
      <c r="I58" s="1">
        <v>19</v>
      </c>
      <c r="J58" s="1">
        <v>0.45</v>
      </c>
      <c r="K58" s="1">
        <v>10</v>
      </c>
      <c r="L58" s="1">
        <v>63</v>
      </c>
      <c r="M58" s="1">
        <v>0.03</v>
      </c>
      <c r="N58" s="1">
        <v>12.5</v>
      </c>
      <c r="O58" s="1">
        <v>0</v>
      </c>
      <c r="P58" s="3">
        <v>0.35</v>
      </c>
    </row>
    <row r="59" spans="1:16" ht="26.25" customHeight="1" x14ac:dyDescent="0.25">
      <c r="A59" s="1" t="s">
        <v>175</v>
      </c>
      <c r="B59" s="42">
        <v>1994</v>
      </c>
      <c r="C59" s="1" t="s">
        <v>51</v>
      </c>
      <c r="D59" s="18" t="s">
        <v>93</v>
      </c>
      <c r="E59" s="1">
        <v>19.46</v>
      </c>
      <c r="F59" s="1">
        <v>10.06</v>
      </c>
      <c r="G59" s="1">
        <v>11.35</v>
      </c>
      <c r="H59" s="1">
        <v>235.2</v>
      </c>
      <c r="I59" s="1">
        <v>121.3</v>
      </c>
      <c r="J59" s="1">
        <v>0.95</v>
      </c>
      <c r="K59" s="1">
        <v>32</v>
      </c>
      <c r="L59" s="1">
        <v>162</v>
      </c>
      <c r="M59" s="1">
        <v>0.09</v>
      </c>
      <c r="N59" s="1">
        <v>0.4</v>
      </c>
      <c r="O59" s="1">
        <v>0.2</v>
      </c>
      <c r="P59" s="3">
        <v>0.95</v>
      </c>
    </row>
    <row r="60" spans="1:16" ht="21.75" customHeight="1" x14ac:dyDescent="0.25">
      <c r="A60" s="1" t="s">
        <v>148</v>
      </c>
      <c r="B60" s="42">
        <v>1994</v>
      </c>
      <c r="C60" s="1" t="s">
        <v>52</v>
      </c>
      <c r="D60" s="18">
        <v>200</v>
      </c>
      <c r="E60" s="1">
        <v>6.5</v>
      </c>
      <c r="F60" s="1">
        <v>6.38</v>
      </c>
      <c r="G60" s="1">
        <v>29.2</v>
      </c>
      <c r="H60" s="1">
        <v>182</v>
      </c>
      <c r="I60" s="1">
        <v>80.400000000000006</v>
      </c>
      <c r="J60" s="1">
        <v>1.4</v>
      </c>
      <c r="K60" s="1">
        <v>26.7</v>
      </c>
      <c r="L60" s="1">
        <v>132</v>
      </c>
      <c r="M60" s="1">
        <v>0.2</v>
      </c>
      <c r="N60" s="1">
        <v>7.4</v>
      </c>
      <c r="O60" s="1">
        <v>7.1999999999999995E-2</v>
      </c>
      <c r="P60" s="3">
        <v>0.27</v>
      </c>
    </row>
    <row r="61" spans="1:16" ht="21" customHeight="1" x14ac:dyDescent="0.25">
      <c r="A61" s="1" t="s">
        <v>176</v>
      </c>
      <c r="B61" s="42">
        <v>1997</v>
      </c>
      <c r="C61" s="1" t="s">
        <v>22</v>
      </c>
      <c r="D61" s="18">
        <v>200</v>
      </c>
      <c r="E61" s="1">
        <v>2.84</v>
      </c>
      <c r="F61" s="1">
        <v>2</v>
      </c>
      <c r="G61" s="1">
        <v>25.4</v>
      </c>
      <c r="H61" s="1">
        <v>119.4</v>
      </c>
      <c r="I61" s="1">
        <v>84</v>
      </c>
      <c r="J61" s="1">
        <v>0</v>
      </c>
      <c r="K61" s="1">
        <v>0</v>
      </c>
      <c r="L61" s="1">
        <v>90</v>
      </c>
      <c r="M61" s="1">
        <v>0.02</v>
      </c>
      <c r="N61" s="1">
        <v>0.4</v>
      </c>
      <c r="O61" s="1">
        <v>0</v>
      </c>
      <c r="P61" s="3">
        <v>0</v>
      </c>
    </row>
    <row r="62" spans="1:16" ht="19.5" customHeight="1" x14ac:dyDescent="0.25">
      <c r="A62" s="1"/>
      <c r="B62" s="2"/>
      <c r="C62" s="1" t="s">
        <v>23</v>
      </c>
      <c r="D62" s="18">
        <v>30</v>
      </c>
      <c r="E62" s="1">
        <v>2.04</v>
      </c>
      <c r="F62" s="1">
        <v>0.39</v>
      </c>
      <c r="G62" s="1">
        <v>13.56</v>
      </c>
      <c r="H62" s="1">
        <v>80.3</v>
      </c>
      <c r="I62" s="1">
        <v>42.2</v>
      </c>
      <c r="J62" s="1">
        <v>1.17</v>
      </c>
      <c r="K62" s="1">
        <v>13.7</v>
      </c>
      <c r="L62" s="1">
        <v>67.099999999999994</v>
      </c>
      <c r="M62" s="1">
        <v>5.3999999999999999E-2</v>
      </c>
      <c r="N62" s="1">
        <v>0</v>
      </c>
      <c r="O62" s="1">
        <v>0</v>
      </c>
      <c r="P62" s="3">
        <v>0.42</v>
      </c>
    </row>
    <row r="63" spans="1:16" ht="21.75" customHeight="1" x14ac:dyDescent="0.25">
      <c r="A63" s="1"/>
      <c r="B63" s="2"/>
      <c r="C63" s="1" t="s">
        <v>53</v>
      </c>
      <c r="D63" s="18">
        <v>40</v>
      </c>
      <c r="E63" s="1">
        <v>3</v>
      </c>
      <c r="F63" s="1">
        <v>4</v>
      </c>
      <c r="G63" s="1">
        <v>30</v>
      </c>
      <c r="H63" s="1">
        <v>173</v>
      </c>
      <c r="I63" s="1">
        <v>51.6</v>
      </c>
      <c r="J63" s="1">
        <v>0.64</v>
      </c>
      <c r="K63" s="1">
        <v>8</v>
      </c>
      <c r="L63" s="1">
        <v>118</v>
      </c>
      <c r="M63" s="1">
        <v>0.32</v>
      </c>
      <c r="N63" s="1">
        <v>0</v>
      </c>
      <c r="O63" s="1">
        <v>0.12</v>
      </c>
      <c r="P63" s="1">
        <v>0.4</v>
      </c>
    </row>
    <row r="64" spans="1:16" ht="21" customHeight="1" x14ac:dyDescent="0.25">
      <c r="A64" s="1"/>
      <c r="B64" s="17"/>
      <c r="C64" s="13" t="s">
        <v>18</v>
      </c>
      <c r="D64" s="19"/>
      <c r="E64" s="17">
        <f t="shared" ref="E64:P64" si="8">SUM(E58:E63)</f>
        <v>34.39</v>
      </c>
      <c r="F64" s="17">
        <f t="shared" si="8"/>
        <v>22.93</v>
      </c>
      <c r="G64" s="17">
        <f t="shared" si="8"/>
        <v>111.41</v>
      </c>
      <c r="H64" s="17">
        <f t="shared" si="8"/>
        <v>831.9</v>
      </c>
      <c r="I64" s="17">
        <f t="shared" si="8"/>
        <v>398.50000000000006</v>
      </c>
      <c r="J64" s="17">
        <f t="shared" si="8"/>
        <v>4.6099999999999994</v>
      </c>
      <c r="K64" s="17">
        <f t="shared" si="8"/>
        <v>90.4</v>
      </c>
      <c r="L64" s="17">
        <f t="shared" si="8"/>
        <v>632.1</v>
      </c>
      <c r="M64" s="17">
        <f t="shared" si="8"/>
        <v>0.71399999999999997</v>
      </c>
      <c r="N64" s="17">
        <f t="shared" si="8"/>
        <v>20.7</v>
      </c>
      <c r="O64" s="17">
        <f t="shared" si="8"/>
        <v>0.39200000000000002</v>
      </c>
      <c r="P64" s="17">
        <f t="shared" si="8"/>
        <v>2.3899999999999997</v>
      </c>
    </row>
    <row r="65" spans="1:16" ht="24" customHeight="1" x14ac:dyDescent="0.25">
      <c r="A65" s="57" t="s">
        <v>19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58"/>
    </row>
    <row r="66" spans="1:16" ht="20.25" customHeight="1" x14ac:dyDescent="0.25">
      <c r="A66" s="1" t="s">
        <v>157</v>
      </c>
      <c r="B66" s="2">
        <v>1994</v>
      </c>
      <c r="C66" s="3" t="s">
        <v>54</v>
      </c>
      <c r="D66" s="6">
        <v>100</v>
      </c>
      <c r="E66" s="3">
        <v>0.49</v>
      </c>
      <c r="F66" s="3">
        <v>5.98</v>
      </c>
      <c r="G66" s="3">
        <v>5.0999999999999996</v>
      </c>
      <c r="H66" s="3">
        <v>123</v>
      </c>
      <c r="I66" s="3">
        <v>43.9</v>
      </c>
      <c r="J66" s="3">
        <v>0.12</v>
      </c>
      <c r="K66" s="3">
        <v>12</v>
      </c>
      <c r="L66" s="3">
        <v>32.1</v>
      </c>
      <c r="M66" s="3">
        <v>1.4E-2</v>
      </c>
      <c r="N66" s="3">
        <v>8.1</v>
      </c>
      <c r="O66" s="3">
        <v>1.2</v>
      </c>
      <c r="P66" s="3">
        <v>0.3</v>
      </c>
    </row>
    <row r="67" spans="1:16" ht="25.5" customHeight="1" x14ac:dyDescent="0.25">
      <c r="A67" s="1" t="s">
        <v>177</v>
      </c>
      <c r="B67" s="42">
        <v>1994</v>
      </c>
      <c r="C67" s="3" t="s">
        <v>55</v>
      </c>
      <c r="D67" s="6" t="s">
        <v>96</v>
      </c>
      <c r="E67" s="3">
        <v>3.25</v>
      </c>
      <c r="F67" s="3">
        <v>13.04</v>
      </c>
      <c r="G67" s="3">
        <v>16.920000000000002</v>
      </c>
      <c r="H67" s="3">
        <v>160.72</v>
      </c>
      <c r="I67" s="3">
        <v>218.4</v>
      </c>
      <c r="J67" s="3">
        <v>0.24</v>
      </c>
      <c r="K67" s="3">
        <v>6.6</v>
      </c>
      <c r="L67" s="3">
        <v>207.1</v>
      </c>
      <c r="M67" s="3">
        <v>0.12</v>
      </c>
      <c r="N67" s="3">
        <v>2.16</v>
      </c>
      <c r="O67" s="3">
        <v>0.125</v>
      </c>
      <c r="P67" s="3">
        <v>0.12</v>
      </c>
    </row>
    <row r="68" spans="1:16" ht="18.75" customHeight="1" x14ac:dyDescent="0.25">
      <c r="A68" s="1" t="s">
        <v>178</v>
      </c>
      <c r="B68" s="42">
        <v>1994</v>
      </c>
      <c r="C68" s="3" t="s">
        <v>56</v>
      </c>
      <c r="D68" s="6">
        <v>100</v>
      </c>
      <c r="E68" s="3">
        <v>14.95</v>
      </c>
      <c r="F68" s="3">
        <v>5.74</v>
      </c>
      <c r="G68" s="3">
        <v>3.5</v>
      </c>
      <c r="H68" s="3">
        <v>248.25</v>
      </c>
      <c r="I68" s="3">
        <v>118</v>
      </c>
      <c r="J68" s="3">
        <v>0.45</v>
      </c>
      <c r="K68" s="3">
        <v>4.5999999999999996</v>
      </c>
      <c r="L68" s="3">
        <v>205.9</v>
      </c>
      <c r="M68" s="3">
        <v>0.13</v>
      </c>
      <c r="N68" s="3">
        <v>0.95</v>
      </c>
      <c r="O68" s="3">
        <v>0</v>
      </c>
      <c r="P68" s="3">
        <v>0.26</v>
      </c>
    </row>
    <row r="69" spans="1:16" ht="23.25" customHeight="1" x14ac:dyDescent="0.25">
      <c r="A69" s="1" t="s">
        <v>179</v>
      </c>
      <c r="B69" s="42">
        <v>1994</v>
      </c>
      <c r="C69" s="3" t="s">
        <v>57</v>
      </c>
      <c r="D69" s="6">
        <v>200</v>
      </c>
      <c r="E69" s="3">
        <v>8.5</v>
      </c>
      <c r="F69" s="3">
        <v>6.38</v>
      </c>
      <c r="G69" s="3">
        <v>29.2</v>
      </c>
      <c r="H69" s="3">
        <v>222</v>
      </c>
      <c r="I69" s="3">
        <v>49.2</v>
      </c>
      <c r="J69" s="3">
        <v>0.8</v>
      </c>
      <c r="K69" s="3">
        <v>24</v>
      </c>
      <c r="L69" s="3">
        <v>134</v>
      </c>
      <c r="M69" s="3">
        <v>0.16</v>
      </c>
      <c r="N69" s="3">
        <v>0</v>
      </c>
      <c r="O69" s="3">
        <v>0</v>
      </c>
      <c r="P69" s="3">
        <v>1.1299999999999999</v>
      </c>
    </row>
    <row r="70" spans="1:16" ht="23.25" customHeight="1" x14ac:dyDescent="0.25">
      <c r="A70" s="1"/>
      <c r="B70" s="2"/>
      <c r="C70" s="3" t="s">
        <v>58</v>
      </c>
      <c r="D70" s="6">
        <v>200</v>
      </c>
      <c r="E70" s="3">
        <v>0.6</v>
      </c>
      <c r="F70" s="3">
        <v>0</v>
      </c>
      <c r="G70" s="3">
        <v>39</v>
      </c>
      <c r="H70" s="3">
        <v>122</v>
      </c>
      <c r="I70" s="3">
        <v>39</v>
      </c>
      <c r="J70" s="3">
        <v>0.4</v>
      </c>
      <c r="K70" s="3">
        <v>8</v>
      </c>
      <c r="L70" s="3">
        <v>70</v>
      </c>
      <c r="M70" s="3">
        <v>0.04</v>
      </c>
      <c r="N70" s="3">
        <v>12</v>
      </c>
      <c r="O70" s="3">
        <v>2.2000000000000002</v>
      </c>
      <c r="P70" s="3">
        <v>1.3</v>
      </c>
    </row>
    <row r="71" spans="1:16" ht="25.5" customHeight="1" x14ac:dyDescent="0.25">
      <c r="A71" s="1"/>
      <c r="B71" s="2"/>
      <c r="C71" s="3" t="s">
        <v>27</v>
      </c>
      <c r="D71" s="6">
        <v>60</v>
      </c>
      <c r="E71" s="3">
        <v>4.08</v>
      </c>
      <c r="F71" s="3">
        <v>0.78</v>
      </c>
      <c r="G71" s="3">
        <v>27.12</v>
      </c>
      <c r="H71" s="3">
        <v>120.6</v>
      </c>
      <c r="I71" s="3">
        <v>42.2</v>
      </c>
      <c r="J71" s="3">
        <v>2.34</v>
      </c>
      <c r="K71" s="3">
        <v>26.4</v>
      </c>
      <c r="L71" s="3">
        <v>94.2</v>
      </c>
      <c r="M71" s="3">
        <v>0.108</v>
      </c>
      <c r="N71" s="3">
        <v>0</v>
      </c>
      <c r="O71" s="3">
        <v>0</v>
      </c>
      <c r="P71" s="3">
        <v>0.84</v>
      </c>
    </row>
    <row r="72" spans="1:16" ht="21" customHeight="1" x14ac:dyDescent="0.25">
      <c r="A72" s="1"/>
      <c r="B72" s="2"/>
      <c r="C72" s="3" t="s">
        <v>59</v>
      </c>
      <c r="D72" s="6">
        <v>100</v>
      </c>
      <c r="E72" s="3">
        <v>0.4</v>
      </c>
      <c r="F72" s="3">
        <v>0.3</v>
      </c>
      <c r="G72" s="3">
        <v>10.3</v>
      </c>
      <c r="H72" s="3">
        <v>47</v>
      </c>
      <c r="I72" s="3">
        <v>49</v>
      </c>
      <c r="J72" s="3">
        <v>0.9</v>
      </c>
      <c r="K72" s="3">
        <v>12</v>
      </c>
      <c r="L72" s="3">
        <v>86</v>
      </c>
      <c r="M72" s="3">
        <v>0.02</v>
      </c>
      <c r="N72" s="3">
        <v>5</v>
      </c>
      <c r="O72" s="3">
        <v>0</v>
      </c>
      <c r="P72" s="3">
        <v>0.4</v>
      </c>
    </row>
    <row r="73" spans="1:16" ht="20.25" customHeight="1" x14ac:dyDescent="0.25">
      <c r="A73" s="1"/>
      <c r="B73" s="2" t="s">
        <v>17</v>
      </c>
      <c r="C73" s="3" t="s">
        <v>49</v>
      </c>
      <c r="D73" s="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27" customHeight="1" x14ac:dyDescent="0.25">
      <c r="A74" s="60" t="s">
        <v>18</v>
      </c>
      <c r="B74" s="60"/>
      <c r="C74" s="60"/>
      <c r="D74" s="19"/>
      <c r="E74" s="17">
        <f t="shared" ref="E74:P74" si="9">SUM(E66:E73)</f>
        <v>32.269999999999996</v>
      </c>
      <c r="F74" s="17">
        <f t="shared" si="9"/>
        <v>32.22</v>
      </c>
      <c r="G74" s="17">
        <f t="shared" si="9"/>
        <v>131.14000000000001</v>
      </c>
      <c r="H74" s="17">
        <f t="shared" si="9"/>
        <v>1043.5700000000002</v>
      </c>
      <c r="I74" s="17">
        <f t="shared" si="9"/>
        <v>559.70000000000005</v>
      </c>
      <c r="J74" s="17">
        <f t="shared" si="9"/>
        <v>5.25</v>
      </c>
      <c r="K74" s="17">
        <f t="shared" si="9"/>
        <v>93.6</v>
      </c>
      <c r="L74" s="17">
        <f t="shared" si="9"/>
        <v>829.30000000000007</v>
      </c>
      <c r="M74" s="17">
        <f t="shared" si="9"/>
        <v>0.59200000000000008</v>
      </c>
      <c r="N74" s="17">
        <f t="shared" si="9"/>
        <v>28.21</v>
      </c>
      <c r="O74" s="17">
        <f t="shared" si="9"/>
        <v>3.5250000000000004</v>
      </c>
      <c r="P74" s="17">
        <f t="shared" si="9"/>
        <v>4.3499999999999996</v>
      </c>
    </row>
    <row r="75" spans="1:16" ht="17.25" customHeight="1" x14ac:dyDescent="0.25">
      <c r="A75" s="61" t="s">
        <v>121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9"/>
    </row>
    <row r="76" spans="1:16" ht="15" customHeight="1" x14ac:dyDescent="0.25">
      <c r="A76" s="33"/>
      <c r="B76" s="33"/>
      <c r="C76" s="32" t="s">
        <v>125</v>
      </c>
      <c r="D76" s="17">
        <v>200</v>
      </c>
      <c r="E76" s="28">
        <v>0.8</v>
      </c>
      <c r="F76" s="28">
        <v>0.3</v>
      </c>
      <c r="G76" s="28">
        <v>2.86</v>
      </c>
      <c r="H76" s="28">
        <v>48</v>
      </c>
      <c r="I76" s="28">
        <v>18.899999999999999</v>
      </c>
      <c r="J76" s="28">
        <v>0.03</v>
      </c>
      <c r="K76" s="28">
        <v>0.1</v>
      </c>
      <c r="L76" s="28">
        <v>86</v>
      </c>
      <c r="M76" s="28">
        <v>22.4</v>
      </c>
      <c r="N76" s="28">
        <v>17.2</v>
      </c>
      <c r="O76" s="28">
        <v>2.6</v>
      </c>
      <c r="P76" s="28">
        <v>0.02</v>
      </c>
    </row>
    <row r="77" spans="1:16" ht="18.75" customHeight="1" x14ac:dyDescent="0.25">
      <c r="A77" s="33"/>
      <c r="B77" s="33"/>
      <c r="C77" s="32" t="s">
        <v>53</v>
      </c>
      <c r="D77" s="17">
        <v>40</v>
      </c>
      <c r="E77" s="28">
        <v>3</v>
      </c>
      <c r="F77" s="28">
        <v>4</v>
      </c>
      <c r="G77" s="28">
        <v>30</v>
      </c>
      <c r="H77" s="28">
        <v>163</v>
      </c>
      <c r="I77" s="28">
        <v>51.6</v>
      </c>
      <c r="J77" s="28">
        <v>0.64</v>
      </c>
      <c r="K77" s="28">
        <v>8</v>
      </c>
      <c r="L77" s="28">
        <v>138</v>
      </c>
      <c r="M77" s="28">
        <v>0.32</v>
      </c>
      <c r="N77" s="28">
        <v>27</v>
      </c>
      <c r="O77" s="28">
        <v>0.12</v>
      </c>
      <c r="P77" s="28">
        <v>0.79</v>
      </c>
    </row>
    <row r="78" spans="1:16" ht="24" customHeight="1" x14ac:dyDescent="0.25">
      <c r="A78" s="60" t="s">
        <v>18</v>
      </c>
      <c r="B78" s="60"/>
      <c r="C78" s="60"/>
      <c r="D78" s="28"/>
      <c r="E78" s="17">
        <f>E76+E77</f>
        <v>3.8</v>
      </c>
      <c r="F78" s="17">
        <f t="shared" ref="F78:P78" si="10">F76+F77</f>
        <v>4.3</v>
      </c>
      <c r="G78" s="17">
        <f t="shared" si="10"/>
        <v>32.86</v>
      </c>
      <c r="H78" s="17">
        <f t="shared" si="10"/>
        <v>211</v>
      </c>
      <c r="I78" s="17">
        <f t="shared" si="10"/>
        <v>70.5</v>
      </c>
      <c r="J78" s="17">
        <f t="shared" si="10"/>
        <v>0.67</v>
      </c>
      <c r="K78" s="17">
        <f t="shared" si="10"/>
        <v>8.1</v>
      </c>
      <c r="L78" s="17">
        <f t="shared" si="10"/>
        <v>224</v>
      </c>
      <c r="M78" s="17">
        <f t="shared" si="10"/>
        <v>22.72</v>
      </c>
      <c r="N78" s="17">
        <f t="shared" si="10"/>
        <v>44.2</v>
      </c>
      <c r="O78" s="17">
        <f t="shared" si="10"/>
        <v>2.72</v>
      </c>
      <c r="P78" s="17">
        <f t="shared" si="10"/>
        <v>0.81</v>
      </c>
    </row>
    <row r="79" spans="1:16" ht="24.75" customHeight="1" x14ac:dyDescent="0.25">
      <c r="A79" s="52" t="s">
        <v>21</v>
      </c>
      <c r="B79" s="52"/>
      <c r="C79" s="52"/>
      <c r="D79" s="17"/>
      <c r="E79" s="17">
        <f>E64+E74+E78</f>
        <v>70.459999999999994</v>
      </c>
      <c r="F79" s="17">
        <f t="shared" ref="F79:P79" si="11">F64+F74+F78</f>
        <v>59.449999999999996</v>
      </c>
      <c r="G79" s="17">
        <f t="shared" si="11"/>
        <v>275.41000000000003</v>
      </c>
      <c r="H79" s="17">
        <f t="shared" si="11"/>
        <v>2086.4700000000003</v>
      </c>
      <c r="I79" s="17">
        <f t="shared" si="11"/>
        <v>1028.7</v>
      </c>
      <c r="J79" s="17">
        <f t="shared" si="11"/>
        <v>10.53</v>
      </c>
      <c r="K79" s="17">
        <f t="shared" si="11"/>
        <v>192.1</v>
      </c>
      <c r="L79" s="17">
        <f t="shared" si="11"/>
        <v>1685.4</v>
      </c>
      <c r="M79" s="17">
        <f t="shared" si="11"/>
        <v>24.026</v>
      </c>
      <c r="N79" s="17">
        <f t="shared" si="11"/>
        <v>93.11</v>
      </c>
      <c r="O79" s="17">
        <f t="shared" si="11"/>
        <v>6.6370000000000005</v>
      </c>
      <c r="P79" s="17">
        <f t="shared" si="11"/>
        <v>7.5499999999999989</v>
      </c>
    </row>
    <row r="80" spans="1:16" ht="37.5" customHeight="1" x14ac:dyDescent="0.25">
      <c r="A80" s="54" t="s">
        <v>112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6"/>
    </row>
    <row r="81" spans="1:16" ht="21.75" customHeight="1" x14ac:dyDescent="0.25">
      <c r="A81" s="52" t="s">
        <v>109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1"/>
    </row>
    <row r="82" spans="1:16" ht="21" customHeight="1" x14ac:dyDescent="0.25">
      <c r="A82" s="1" t="s">
        <v>180</v>
      </c>
      <c r="B82" s="2">
        <v>1994</v>
      </c>
      <c r="C82" s="1" t="s">
        <v>60</v>
      </c>
      <c r="D82" s="18" t="s">
        <v>98</v>
      </c>
      <c r="E82" s="1">
        <v>19.45</v>
      </c>
      <c r="F82" s="1">
        <v>19.05</v>
      </c>
      <c r="G82" s="1">
        <v>51.3</v>
      </c>
      <c r="H82" s="1">
        <v>458.7</v>
      </c>
      <c r="I82" s="1">
        <v>211</v>
      </c>
      <c r="J82" s="1">
        <v>2.87</v>
      </c>
      <c r="K82" s="1">
        <v>51.75</v>
      </c>
      <c r="L82" s="1">
        <v>305</v>
      </c>
      <c r="M82" s="1">
        <v>0.1988</v>
      </c>
      <c r="N82" s="1">
        <v>0.375</v>
      </c>
      <c r="O82" s="1">
        <v>0.27</v>
      </c>
      <c r="P82" s="3">
        <v>1.9</v>
      </c>
    </row>
    <row r="83" spans="1:16" ht="23.25" customHeight="1" x14ac:dyDescent="0.25">
      <c r="A83" s="1" t="s">
        <v>144</v>
      </c>
      <c r="B83" s="42">
        <v>1994</v>
      </c>
      <c r="C83" s="1" t="s">
        <v>61</v>
      </c>
      <c r="D83" s="18">
        <v>200</v>
      </c>
      <c r="E83" s="1">
        <v>0.46</v>
      </c>
      <c r="F83" s="1">
        <v>1.23</v>
      </c>
      <c r="G83" s="1">
        <v>28.6</v>
      </c>
      <c r="H83" s="1">
        <v>91.7</v>
      </c>
      <c r="I83" s="1">
        <v>106</v>
      </c>
      <c r="J83" s="1">
        <v>0.7</v>
      </c>
      <c r="K83" s="1">
        <v>11</v>
      </c>
      <c r="L83" s="1">
        <v>164</v>
      </c>
      <c r="M83" s="1">
        <v>7.0000000000000007E-2</v>
      </c>
      <c r="N83" s="1">
        <v>2.4</v>
      </c>
      <c r="O83" s="1">
        <v>3.5000000000000003E-2</v>
      </c>
      <c r="P83" s="3">
        <v>0.1</v>
      </c>
    </row>
    <row r="84" spans="1:16" ht="27.75" customHeight="1" x14ac:dyDescent="0.25">
      <c r="A84" s="1"/>
      <c r="B84" s="2"/>
      <c r="C84" s="1" t="s">
        <v>62</v>
      </c>
      <c r="D84" s="18">
        <v>60</v>
      </c>
      <c r="E84" s="1">
        <v>2.34</v>
      </c>
      <c r="F84" s="1">
        <v>5.88</v>
      </c>
      <c r="G84" s="1">
        <v>37.5</v>
      </c>
      <c r="H84" s="1">
        <v>325.2</v>
      </c>
      <c r="I84" s="1">
        <v>9.8000000000000007</v>
      </c>
      <c r="J84" s="1">
        <v>0.36</v>
      </c>
      <c r="K84" s="1">
        <v>3.2</v>
      </c>
      <c r="L84" s="1">
        <v>48.3</v>
      </c>
      <c r="M84" s="1">
        <v>0.03</v>
      </c>
      <c r="N84" s="1">
        <v>0</v>
      </c>
      <c r="O84" s="1">
        <v>3.2</v>
      </c>
      <c r="P84" s="3">
        <v>2.82</v>
      </c>
    </row>
    <row r="85" spans="1:16" ht="23.25" customHeight="1" x14ac:dyDescent="0.25">
      <c r="A85" s="17"/>
      <c r="B85" s="17"/>
      <c r="C85" s="13" t="s">
        <v>18</v>
      </c>
      <c r="D85" s="17"/>
      <c r="E85" s="17">
        <f t="shared" ref="E85:P85" si="12">SUM(E82:E84)</f>
        <v>22.25</v>
      </c>
      <c r="F85" s="17">
        <f t="shared" si="12"/>
        <v>26.16</v>
      </c>
      <c r="G85" s="17">
        <f t="shared" si="12"/>
        <v>117.4</v>
      </c>
      <c r="H85" s="17">
        <f t="shared" si="12"/>
        <v>875.59999999999991</v>
      </c>
      <c r="I85" s="17">
        <f t="shared" si="12"/>
        <v>326.8</v>
      </c>
      <c r="J85" s="17">
        <f t="shared" si="12"/>
        <v>3.93</v>
      </c>
      <c r="K85" s="17">
        <f t="shared" si="12"/>
        <v>65.95</v>
      </c>
      <c r="L85" s="17">
        <f t="shared" si="12"/>
        <v>517.29999999999995</v>
      </c>
      <c r="M85" s="17">
        <f t="shared" si="12"/>
        <v>0.29880000000000007</v>
      </c>
      <c r="N85" s="17">
        <f t="shared" si="12"/>
        <v>2.7749999999999999</v>
      </c>
      <c r="O85" s="17">
        <f t="shared" si="12"/>
        <v>3.5050000000000003</v>
      </c>
      <c r="P85" s="17">
        <f t="shared" si="12"/>
        <v>4.82</v>
      </c>
    </row>
    <row r="86" spans="1:16" ht="23.25" customHeight="1" x14ac:dyDescent="0.25">
      <c r="A86" s="52" t="s">
        <v>19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1"/>
    </row>
    <row r="87" spans="1:16" ht="25.5" customHeight="1" x14ac:dyDescent="0.25">
      <c r="A87" s="1" t="s">
        <v>158</v>
      </c>
      <c r="B87" s="2">
        <v>1997</v>
      </c>
      <c r="C87" s="3" t="s">
        <v>43</v>
      </c>
      <c r="D87" s="6">
        <v>100</v>
      </c>
      <c r="E87" s="3">
        <v>1.2</v>
      </c>
      <c r="F87" s="3">
        <v>4</v>
      </c>
      <c r="G87" s="3">
        <v>2.7</v>
      </c>
      <c r="H87" s="3">
        <v>52</v>
      </c>
      <c r="I87" s="3">
        <v>35</v>
      </c>
      <c r="J87" s="3">
        <v>0.5</v>
      </c>
      <c r="K87" s="3">
        <v>13</v>
      </c>
      <c r="L87" s="3">
        <v>66</v>
      </c>
      <c r="M87" s="3">
        <v>0.03</v>
      </c>
      <c r="N87" s="3">
        <v>5.0999999999999996</v>
      </c>
      <c r="O87" s="3">
        <v>0.13700000000000001</v>
      </c>
      <c r="P87" s="3">
        <v>0.1</v>
      </c>
    </row>
    <row r="88" spans="1:16" ht="19.5" customHeight="1" x14ac:dyDescent="0.25">
      <c r="A88" s="1" t="s">
        <v>181</v>
      </c>
      <c r="B88" s="42">
        <v>1994</v>
      </c>
      <c r="C88" s="3" t="s">
        <v>63</v>
      </c>
      <c r="D88" s="6">
        <v>250</v>
      </c>
      <c r="E88" s="3">
        <v>6.09</v>
      </c>
      <c r="F88" s="3">
        <v>7.38</v>
      </c>
      <c r="G88" s="3">
        <v>20.25</v>
      </c>
      <c r="H88" s="3">
        <v>135.38</v>
      </c>
      <c r="I88" s="3">
        <v>134.5</v>
      </c>
      <c r="J88" s="3">
        <v>0.12</v>
      </c>
      <c r="K88" s="3">
        <v>6</v>
      </c>
      <c r="L88" s="3">
        <v>226</v>
      </c>
      <c r="M88" s="3">
        <v>9.6000000000000002E-2</v>
      </c>
      <c r="N88" s="3">
        <v>1.2</v>
      </c>
      <c r="O88" s="3">
        <v>8.5000000000000006E-2</v>
      </c>
      <c r="P88" s="3">
        <v>0.36</v>
      </c>
    </row>
    <row r="89" spans="1:16" ht="25.5" customHeight="1" x14ac:dyDescent="0.25">
      <c r="A89" s="1" t="s">
        <v>182</v>
      </c>
      <c r="B89" s="42">
        <v>1994</v>
      </c>
      <c r="C89" s="3" t="s">
        <v>64</v>
      </c>
      <c r="D89" s="6" t="s">
        <v>93</v>
      </c>
      <c r="E89" s="3">
        <v>6.25</v>
      </c>
      <c r="F89" s="3">
        <v>9.36</v>
      </c>
      <c r="G89" s="3">
        <v>15.12</v>
      </c>
      <c r="H89" s="3">
        <v>179</v>
      </c>
      <c r="I89" s="3">
        <v>34.450000000000003</v>
      </c>
      <c r="J89" s="3">
        <v>0.27500000000000002</v>
      </c>
      <c r="K89" s="3">
        <v>19.75</v>
      </c>
      <c r="L89" s="3">
        <v>128.65</v>
      </c>
      <c r="M89" s="3">
        <v>7.5999999999999998E-2</v>
      </c>
      <c r="N89" s="3">
        <v>0</v>
      </c>
      <c r="O89" s="3">
        <v>0</v>
      </c>
      <c r="P89" s="3">
        <v>0.67500000000000004</v>
      </c>
    </row>
    <row r="90" spans="1:16" ht="25.5" customHeight="1" x14ac:dyDescent="0.25">
      <c r="A90" s="1" t="s">
        <v>148</v>
      </c>
      <c r="B90" s="42">
        <v>1994</v>
      </c>
      <c r="C90" s="3" t="s">
        <v>32</v>
      </c>
      <c r="D90" s="6">
        <v>200</v>
      </c>
      <c r="E90" s="3">
        <v>16.3</v>
      </c>
      <c r="F90" s="3">
        <v>9.8000000000000007</v>
      </c>
      <c r="G90" s="3">
        <v>48.26</v>
      </c>
      <c r="H90" s="3">
        <v>288</v>
      </c>
      <c r="I90" s="3">
        <v>52.4</v>
      </c>
      <c r="J90" s="3">
        <v>0.27</v>
      </c>
      <c r="K90" s="3">
        <v>42.13</v>
      </c>
      <c r="L90" s="3">
        <v>84</v>
      </c>
      <c r="M90" s="3">
        <v>0.05</v>
      </c>
      <c r="N90" s="3">
        <v>0</v>
      </c>
      <c r="O90" s="3">
        <v>0</v>
      </c>
      <c r="P90" s="3">
        <v>0.81299999999999994</v>
      </c>
    </row>
    <row r="91" spans="1:16" ht="24" customHeight="1" x14ac:dyDescent="0.25">
      <c r="A91" s="1" t="s">
        <v>174</v>
      </c>
      <c r="B91" s="42">
        <v>1994</v>
      </c>
      <c r="C91" s="3" t="s">
        <v>65</v>
      </c>
      <c r="D91" s="6">
        <v>200</v>
      </c>
      <c r="E91" s="3">
        <v>3</v>
      </c>
      <c r="F91" s="3">
        <v>4.95</v>
      </c>
      <c r="G91" s="3">
        <v>20.2</v>
      </c>
      <c r="H91" s="3">
        <v>112.5</v>
      </c>
      <c r="I91" s="3">
        <v>137</v>
      </c>
      <c r="J91" s="3">
        <v>0.4</v>
      </c>
      <c r="K91" s="3">
        <v>13</v>
      </c>
      <c r="L91" s="3">
        <v>90</v>
      </c>
      <c r="M91" s="3">
        <v>4.4999999999999998E-2</v>
      </c>
      <c r="N91" s="3">
        <v>16.8</v>
      </c>
      <c r="O91" s="3">
        <v>20.8</v>
      </c>
      <c r="P91" s="3">
        <v>0.6</v>
      </c>
    </row>
    <row r="92" spans="1:16" ht="21" customHeight="1" x14ac:dyDescent="0.25">
      <c r="A92" s="1"/>
      <c r="B92" s="2"/>
      <c r="C92" s="3" t="s">
        <v>23</v>
      </c>
      <c r="D92" s="6">
        <v>60</v>
      </c>
      <c r="E92" s="3">
        <v>4.08</v>
      </c>
      <c r="F92" s="3">
        <v>0.78</v>
      </c>
      <c r="G92" s="3">
        <v>27.12</v>
      </c>
      <c r="H92" s="3">
        <v>120.6</v>
      </c>
      <c r="I92" s="3">
        <v>42.2</v>
      </c>
      <c r="J92" s="3">
        <v>2.34</v>
      </c>
      <c r="K92" s="3">
        <v>26.4</v>
      </c>
      <c r="L92" s="3">
        <v>94.2</v>
      </c>
      <c r="M92" s="3">
        <v>0.108</v>
      </c>
      <c r="N92" s="3">
        <v>0</v>
      </c>
      <c r="O92" s="3">
        <v>0</v>
      </c>
      <c r="P92" s="3">
        <v>0.84</v>
      </c>
    </row>
    <row r="93" spans="1:16" ht="22.5" customHeight="1" x14ac:dyDescent="0.25">
      <c r="A93" s="1"/>
      <c r="B93" s="2"/>
      <c r="C93" s="3" t="s">
        <v>66</v>
      </c>
      <c r="D93" s="6">
        <v>100</v>
      </c>
      <c r="E93" s="3">
        <v>0.8</v>
      </c>
      <c r="F93" s="3">
        <v>0.2</v>
      </c>
      <c r="G93" s="3">
        <v>7.5</v>
      </c>
      <c r="H93" s="3">
        <v>38</v>
      </c>
      <c r="I93" s="3">
        <v>65</v>
      </c>
      <c r="J93" s="3">
        <v>0.1</v>
      </c>
      <c r="K93" s="3">
        <v>11</v>
      </c>
      <c r="L93" s="3">
        <v>47</v>
      </c>
      <c r="M93" s="3">
        <v>0.06</v>
      </c>
      <c r="N93" s="3">
        <v>14</v>
      </c>
      <c r="O93" s="3">
        <v>0</v>
      </c>
      <c r="P93" s="3">
        <v>0.2</v>
      </c>
    </row>
    <row r="94" spans="1:16" ht="21" customHeight="1" x14ac:dyDescent="0.25">
      <c r="A94" s="1"/>
      <c r="B94" s="2" t="s">
        <v>17</v>
      </c>
      <c r="C94" s="3" t="s">
        <v>49</v>
      </c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27" customHeight="1" x14ac:dyDescent="0.25">
      <c r="A95" s="60" t="s">
        <v>18</v>
      </c>
      <c r="B95" s="60"/>
      <c r="C95" s="60"/>
      <c r="D95" s="17"/>
      <c r="E95" s="17">
        <f t="shared" ref="E95:P95" si="13">SUM(E87:E94)</f>
        <v>37.72</v>
      </c>
      <c r="F95" s="17">
        <f t="shared" si="13"/>
        <v>36.470000000000006</v>
      </c>
      <c r="G95" s="17">
        <f t="shared" si="13"/>
        <v>141.15</v>
      </c>
      <c r="H95" s="17">
        <f t="shared" si="13"/>
        <v>925.48</v>
      </c>
      <c r="I95" s="17">
        <f t="shared" si="13"/>
        <v>500.54999999999995</v>
      </c>
      <c r="J95" s="17">
        <f t="shared" si="13"/>
        <v>4.0049999999999999</v>
      </c>
      <c r="K95" s="17">
        <f t="shared" si="13"/>
        <v>131.28</v>
      </c>
      <c r="L95" s="17">
        <f t="shared" si="13"/>
        <v>735.85</v>
      </c>
      <c r="M95" s="17">
        <f t="shared" si="13"/>
        <v>0.46499999999999997</v>
      </c>
      <c r="N95" s="17">
        <f t="shared" si="13"/>
        <v>37.1</v>
      </c>
      <c r="O95" s="17">
        <f t="shared" si="13"/>
        <v>21.022000000000002</v>
      </c>
      <c r="P95" s="17">
        <f t="shared" si="13"/>
        <v>3.5880000000000001</v>
      </c>
    </row>
    <row r="96" spans="1:16" ht="24" customHeight="1" x14ac:dyDescent="0.25">
      <c r="A96" s="61" t="s">
        <v>121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9"/>
    </row>
    <row r="97" spans="1:16" ht="18" customHeight="1" x14ac:dyDescent="0.25">
      <c r="A97" s="33" t="s">
        <v>171</v>
      </c>
      <c r="B97" s="42">
        <v>1994</v>
      </c>
      <c r="C97" s="32" t="s">
        <v>126</v>
      </c>
      <c r="D97" s="17">
        <v>200</v>
      </c>
      <c r="E97" s="27">
        <v>5.8</v>
      </c>
      <c r="F97" s="27">
        <v>5</v>
      </c>
      <c r="G97" s="27">
        <v>9.6</v>
      </c>
      <c r="H97" s="27">
        <v>108</v>
      </c>
      <c r="I97" s="27">
        <v>18.899999999999999</v>
      </c>
      <c r="J97" s="27">
        <v>0.3</v>
      </c>
      <c r="K97" s="27">
        <v>2.6</v>
      </c>
      <c r="L97" s="27">
        <v>60</v>
      </c>
      <c r="M97" s="27">
        <v>240</v>
      </c>
      <c r="N97" s="27">
        <v>180</v>
      </c>
      <c r="O97" s="27">
        <v>28</v>
      </c>
      <c r="P97" s="27">
        <v>0.2</v>
      </c>
    </row>
    <row r="98" spans="1:16" ht="19.5" customHeight="1" x14ac:dyDescent="0.25">
      <c r="A98" s="33"/>
      <c r="B98" s="33"/>
      <c r="C98" s="32" t="s">
        <v>127</v>
      </c>
      <c r="D98" s="17">
        <v>25</v>
      </c>
      <c r="E98" s="27">
        <v>0.98</v>
      </c>
      <c r="F98" s="27">
        <v>7.65</v>
      </c>
      <c r="G98" s="27">
        <v>15.63</v>
      </c>
      <c r="H98" s="27">
        <v>135.25</v>
      </c>
      <c r="I98" s="27">
        <v>28</v>
      </c>
      <c r="J98" s="27">
        <v>0.32</v>
      </c>
      <c r="K98" s="27">
        <v>4</v>
      </c>
      <c r="L98" s="27">
        <v>79.3</v>
      </c>
      <c r="M98" s="27">
        <v>1.7999999999999999E-2</v>
      </c>
      <c r="N98" s="27">
        <v>0</v>
      </c>
      <c r="O98" s="27">
        <v>0.06</v>
      </c>
      <c r="P98" s="27">
        <v>0.6</v>
      </c>
    </row>
    <row r="99" spans="1:16" ht="21" customHeight="1" x14ac:dyDescent="0.25">
      <c r="A99" s="60" t="s">
        <v>18</v>
      </c>
      <c r="B99" s="60"/>
      <c r="C99" s="60"/>
      <c r="D99" s="17"/>
      <c r="E99" s="29">
        <f>E97+E98</f>
        <v>6.7799999999999994</v>
      </c>
      <c r="F99" s="29">
        <f t="shared" ref="F99:P99" si="14">F97+F98</f>
        <v>12.65</v>
      </c>
      <c r="G99" s="29">
        <f t="shared" si="14"/>
        <v>25.23</v>
      </c>
      <c r="H99" s="29">
        <f t="shared" si="14"/>
        <v>243.25</v>
      </c>
      <c r="I99" s="29">
        <f t="shared" si="14"/>
        <v>46.9</v>
      </c>
      <c r="J99" s="29">
        <f t="shared" si="14"/>
        <v>0.62</v>
      </c>
      <c r="K99" s="29">
        <f t="shared" si="14"/>
        <v>6.6</v>
      </c>
      <c r="L99" s="29">
        <f t="shared" si="14"/>
        <v>139.30000000000001</v>
      </c>
      <c r="M99" s="29">
        <f t="shared" si="14"/>
        <v>240.018</v>
      </c>
      <c r="N99" s="29">
        <f t="shared" si="14"/>
        <v>180</v>
      </c>
      <c r="O99" s="29">
        <f t="shared" si="14"/>
        <v>28.06</v>
      </c>
      <c r="P99" s="29">
        <f t="shared" si="14"/>
        <v>0.8</v>
      </c>
    </row>
    <row r="100" spans="1:16" ht="24.75" customHeight="1" x14ac:dyDescent="0.25">
      <c r="A100" s="52" t="s">
        <v>21</v>
      </c>
      <c r="B100" s="52"/>
      <c r="C100" s="52"/>
      <c r="D100" s="17"/>
      <c r="E100" s="29">
        <f>E85+E95+E99</f>
        <v>66.75</v>
      </c>
      <c r="F100" s="29">
        <f t="shared" ref="F100:P100" si="15">F85+F95+F99</f>
        <v>75.280000000000015</v>
      </c>
      <c r="G100" s="29">
        <f t="shared" si="15"/>
        <v>283.78000000000003</v>
      </c>
      <c r="H100" s="29">
        <f t="shared" si="15"/>
        <v>2044.33</v>
      </c>
      <c r="I100" s="29">
        <f t="shared" si="15"/>
        <v>874.24999999999989</v>
      </c>
      <c r="J100" s="29">
        <f t="shared" si="15"/>
        <v>8.5549999999999997</v>
      </c>
      <c r="K100" s="29">
        <f t="shared" si="15"/>
        <v>203.83</v>
      </c>
      <c r="L100" s="29">
        <f t="shared" si="15"/>
        <v>1392.45</v>
      </c>
      <c r="M100" s="29">
        <f t="shared" si="15"/>
        <v>240.7818</v>
      </c>
      <c r="N100" s="29">
        <f t="shared" si="15"/>
        <v>219.875</v>
      </c>
      <c r="O100" s="29">
        <f t="shared" si="15"/>
        <v>52.587000000000003</v>
      </c>
      <c r="P100" s="29">
        <f t="shared" si="15"/>
        <v>9.208000000000002</v>
      </c>
    </row>
    <row r="101" spans="1:16" ht="30.75" customHeight="1" x14ac:dyDescent="0.3">
      <c r="A101" s="64" t="s">
        <v>113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6"/>
    </row>
    <row r="102" spans="1:16" ht="21" customHeight="1" x14ac:dyDescent="0.25">
      <c r="A102" s="52" t="s">
        <v>109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1"/>
    </row>
    <row r="103" spans="1:16" ht="21" customHeight="1" x14ac:dyDescent="0.25">
      <c r="A103" s="1" t="s">
        <v>142</v>
      </c>
      <c r="B103" s="2">
        <v>1994</v>
      </c>
      <c r="C103" s="1" t="s">
        <v>67</v>
      </c>
      <c r="D103" s="18" t="s">
        <v>95</v>
      </c>
      <c r="E103" s="1">
        <v>7.13</v>
      </c>
      <c r="F103" s="1">
        <v>12.38</v>
      </c>
      <c r="G103" s="1">
        <v>26</v>
      </c>
      <c r="H103" s="1">
        <v>283.37</v>
      </c>
      <c r="I103" s="1">
        <v>71.25</v>
      </c>
      <c r="J103" s="1">
        <v>0.95</v>
      </c>
      <c r="K103" s="1">
        <v>26.25</v>
      </c>
      <c r="L103" s="1">
        <v>152.5</v>
      </c>
      <c r="M103" s="1">
        <v>0.17499999999999999</v>
      </c>
      <c r="N103" s="1">
        <v>0</v>
      </c>
      <c r="O103" s="1">
        <v>2.5000000000000001E-2</v>
      </c>
      <c r="P103" s="3">
        <v>1.62</v>
      </c>
    </row>
    <row r="104" spans="1:16" ht="21.75" customHeight="1" x14ac:dyDescent="0.25">
      <c r="A104" s="1" t="s">
        <v>143</v>
      </c>
      <c r="B104" s="2">
        <v>1997</v>
      </c>
      <c r="C104" s="1" t="s">
        <v>26</v>
      </c>
      <c r="D104" s="18">
        <v>30</v>
      </c>
      <c r="E104" s="1">
        <v>8.5749999999999993</v>
      </c>
      <c r="F104" s="1">
        <v>10.08</v>
      </c>
      <c r="G104" s="1">
        <v>8.6</v>
      </c>
      <c r="H104" s="1">
        <v>95.13</v>
      </c>
      <c r="I104" s="1">
        <v>154</v>
      </c>
      <c r="J104" s="1">
        <v>1.75</v>
      </c>
      <c r="K104" s="1">
        <v>14.5</v>
      </c>
      <c r="L104" s="1">
        <v>174.3</v>
      </c>
      <c r="M104" s="1">
        <v>8.9999999999999993E-3</v>
      </c>
      <c r="N104" s="1">
        <v>0.21</v>
      </c>
      <c r="O104" s="1">
        <v>6.3E-2</v>
      </c>
      <c r="P104" s="3">
        <v>0.12</v>
      </c>
    </row>
    <row r="105" spans="1:16" ht="24.75" customHeight="1" x14ac:dyDescent="0.25">
      <c r="A105" s="1"/>
      <c r="B105" s="2"/>
      <c r="C105" s="1" t="s">
        <v>27</v>
      </c>
      <c r="D105" s="18">
        <v>30</v>
      </c>
      <c r="E105" s="1">
        <v>2.04</v>
      </c>
      <c r="F105" s="1">
        <v>0.39</v>
      </c>
      <c r="G105" s="1">
        <v>13.56</v>
      </c>
      <c r="H105" s="1">
        <v>60.3</v>
      </c>
      <c r="I105" s="1">
        <v>42.2</v>
      </c>
      <c r="J105" s="1">
        <v>1.17</v>
      </c>
      <c r="K105" s="1">
        <v>13.7</v>
      </c>
      <c r="L105" s="1">
        <v>78.099999999999994</v>
      </c>
      <c r="M105" s="1">
        <v>5.3999999999999999E-2</v>
      </c>
      <c r="N105" s="1">
        <v>0</v>
      </c>
      <c r="O105" s="1">
        <v>0</v>
      </c>
      <c r="P105" s="3">
        <v>0.42</v>
      </c>
    </row>
    <row r="106" spans="1:16" ht="21.75" customHeight="1" x14ac:dyDescent="0.25">
      <c r="A106" s="1" t="s">
        <v>176</v>
      </c>
      <c r="B106" s="2">
        <v>1997</v>
      </c>
      <c r="C106" s="1" t="s">
        <v>22</v>
      </c>
      <c r="D106" s="18">
        <v>200</v>
      </c>
      <c r="E106" s="1">
        <v>2.84</v>
      </c>
      <c r="F106" s="1">
        <v>2</v>
      </c>
      <c r="G106" s="1">
        <v>25.4</v>
      </c>
      <c r="H106" s="1">
        <v>119.4</v>
      </c>
      <c r="I106" s="1">
        <v>84</v>
      </c>
      <c r="J106" s="1">
        <v>0</v>
      </c>
      <c r="K106" s="1">
        <v>0</v>
      </c>
      <c r="L106" s="1">
        <v>80</v>
      </c>
      <c r="M106" s="1">
        <v>0.02</v>
      </c>
      <c r="N106" s="1">
        <v>0.4</v>
      </c>
      <c r="O106" s="1">
        <v>0</v>
      </c>
      <c r="P106" s="3">
        <v>0</v>
      </c>
    </row>
    <row r="107" spans="1:16" ht="21.75" customHeight="1" x14ac:dyDescent="0.25">
      <c r="A107" s="1" t="s">
        <v>155</v>
      </c>
      <c r="B107" s="2">
        <v>1986</v>
      </c>
      <c r="C107" s="1" t="s">
        <v>20</v>
      </c>
      <c r="D107" s="18">
        <v>100</v>
      </c>
      <c r="E107" s="1">
        <v>7.6</v>
      </c>
      <c r="F107" s="1">
        <v>2.2000000000000002</v>
      </c>
      <c r="G107" s="1">
        <v>34.799999999999997</v>
      </c>
      <c r="H107" s="1">
        <v>244</v>
      </c>
      <c r="I107" s="1">
        <v>20</v>
      </c>
      <c r="J107" s="1">
        <v>1.2</v>
      </c>
      <c r="K107" s="1">
        <v>12</v>
      </c>
      <c r="L107" s="1">
        <v>108</v>
      </c>
      <c r="M107" s="1">
        <v>0.08</v>
      </c>
      <c r="N107" s="1">
        <v>0</v>
      </c>
      <c r="O107" s="1">
        <v>0</v>
      </c>
      <c r="P107" s="3">
        <v>1.2</v>
      </c>
    </row>
    <row r="108" spans="1:16" ht="21.75" customHeight="1" x14ac:dyDescent="0.25">
      <c r="A108" s="17"/>
      <c r="B108" s="17"/>
      <c r="C108" s="13" t="s">
        <v>18</v>
      </c>
      <c r="D108" s="17"/>
      <c r="E108" s="17">
        <f t="shared" ref="E108:P108" si="16">SUM(E103:E107)</f>
        <v>28.184999999999995</v>
      </c>
      <c r="F108" s="17">
        <f t="shared" si="16"/>
        <v>27.05</v>
      </c>
      <c r="G108" s="17">
        <f t="shared" si="16"/>
        <v>108.36</v>
      </c>
      <c r="H108" s="17">
        <f t="shared" si="16"/>
        <v>802.2</v>
      </c>
      <c r="I108" s="17">
        <f t="shared" si="16"/>
        <v>371.45</v>
      </c>
      <c r="J108" s="17">
        <f t="shared" si="16"/>
        <v>5.07</v>
      </c>
      <c r="K108" s="17">
        <f t="shared" si="16"/>
        <v>66.45</v>
      </c>
      <c r="L108" s="17">
        <f t="shared" si="16"/>
        <v>592.9</v>
      </c>
      <c r="M108" s="17">
        <f t="shared" si="16"/>
        <v>0.33800000000000002</v>
      </c>
      <c r="N108" s="17">
        <f t="shared" si="16"/>
        <v>0.61</v>
      </c>
      <c r="O108" s="17">
        <f t="shared" si="16"/>
        <v>8.7999999999999995E-2</v>
      </c>
      <c r="P108" s="17">
        <f t="shared" si="16"/>
        <v>3.3600000000000003</v>
      </c>
    </row>
    <row r="109" spans="1:16" ht="23.25" customHeight="1" x14ac:dyDescent="0.25">
      <c r="A109" s="52" t="s">
        <v>19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1"/>
    </row>
    <row r="110" spans="1:16" ht="21" customHeight="1" x14ac:dyDescent="0.25">
      <c r="A110" s="1" t="s">
        <v>159</v>
      </c>
      <c r="B110" s="2">
        <v>1994</v>
      </c>
      <c r="C110" s="3" t="s">
        <v>68</v>
      </c>
      <c r="D110" s="4">
        <v>100</v>
      </c>
      <c r="E110" s="3">
        <v>3.69</v>
      </c>
      <c r="F110" s="3">
        <v>9.3699999999999992</v>
      </c>
      <c r="G110" s="3">
        <v>3.72</v>
      </c>
      <c r="H110" s="3">
        <v>111.05</v>
      </c>
      <c r="I110" s="3">
        <v>19.8</v>
      </c>
      <c r="J110" s="3">
        <v>0.2</v>
      </c>
      <c r="K110" s="3">
        <v>16.96</v>
      </c>
      <c r="L110" s="3">
        <v>82.88</v>
      </c>
      <c r="M110" s="3">
        <v>5.7000000000000002E-2</v>
      </c>
      <c r="N110" s="3">
        <v>6.3</v>
      </c>
      <c r="O110" s="3">
        <v>0.05</v>
      </c>
      <c r="P110" s="3">
        <v>1.58</v>
      </c>
    </row>
    <row r="111" spans="1:16" ht="18.75" customHeight="1" x14ac:dyDescent="0.25">
      <c r="A111" s="1" t="s">
        <v>160</v>
      </c>
      <c r="B111" s="2">
        <v>1994</v>
      </c>
      <c r="C111" s="3" t="s">
        <v>69</v>
      </c>
      <c r="D111" s="4" t="s">
        <v>96</v>
      </c>
      <c r="E111" s="3">
        <v>5.25</v>
      </c>
      <c r="F111" s="3">
        <v>13.5</v>
      </c>
      <c r="G111" s="3">
        <v>10.37</v>
      </c>
      <c r="H111" s="3">
        <v>139.35</v>
      </c>
      <c r="I111" s="3">
        <v>122</v>
      </c>
      <c r="J111" s="3">
        <v>0.36</v>
      </c>
      <c r="K111" s="3">
        <v>4.92</v>
      </c>
      <c r="L111" s="3">
        <v>239.2</v>
      </c>
      <c r="M111" s="3">
        <v>0.123</v>
      </c>
      <c r="N111" s="3">
        <v>9.02</v>
      </c>
      <c r="O111" s="3">
        <v>0.2</v>
      </c>
      <c r="P111" s="3">
        <v>0.12</v>
      </c>
    </row>
    <row r="112" spans="1:16" ht="21.75" customHeight="1" x14ac:dyDescent="0.25">
      <c r="A112" s="1" t="s">
        <v>183</v>
      </c>
      <c r="B112" s="42">
        <v>1994</v>
      </c>
      <c r="C112" s="3" t="s">
        <v>31</v>
      </c>
      <c r="D112" s="4">
        <v>100</v>
      </c>
      <c r="E112" s="3">
        <v>14.3</v>
      </c>
      <c r="F112" s="3">
        <v>14.25</v>
      </c>
      <c r="G112" s="3">
        <v>13.6</v>
      </c>
      <c r="H112" s="3">
        <v>234.75</v>
      </c>
      <c r="I112" s="3">
        <v>58.07</v>
      </c>
      <c r="J112" s="3">
        <v>0.6</v>
      </c>
      <c r="K112" s="3">
        <v>11</v>
      </c>
      <c r="L112" s="3">
        <v>166.5</v>
      </c>
      <c r="M112" s="3">
        <v>0.02</v>
      </c>
      <c r="N112" s="3">
        <v>0.8</v>
      </c>
      <c r="O112" s="3">
        <v>0.23</v>
      </c>
      <c r="P112" s="3">
        <v>0.2</v>
      </c>
    </row>
    <row r="113" spans="1:16" ht="21.75" customHeight="1" x14ac:dyDescent="0.25">
      <c r="A113" s="1" t="s">
        <v>172</v>
      </c>
      <c r="B113" s="42">
        <v>1994</v>
      </c>
      <c r="C113" s="3" t="s">
        <v>70</v>
      </c>
      <c r="D113" s="4">
        <v>200</v>
      </c>
      <c r="E113" s="3">
        <v>7.2</v>
      </c>
      <c r="F113" s="3">
        <v>2.13</v>
      </c>
      <c r="G113" s="3">
        <v>50.7</v>
      </c>
      <c r="H113" s="3">
        <v>196</v>
      </c>
      <c r="I113" s="3">
        <v>40</v>
      </c>
      <c r="J113" s="3">
        <v>0.2</v>
      </c>
      <c r="K113" s="3">
        <v>5.2</v>
      </c>
      <c r="L113" s="3">
        <v>66</v>
      </c>
      <c r="M113" s="3">
        <v>0.06</v>
      </c>
      <c r="N113" s="3">
        <v>0</v>
      </c>
      <c r="O113" s="3">
        <v>0</v>
      </c>
      <c r="P113" s="3">
        <v>0.6</v>
      </c>
    </row>
    <row r="114" spans="1:16" ht="18" customHeight="1" x14ac:dyDescent="0.25">
      <c r="A114" s="1" t="s">
        <v>167</v>
      </c>
      <c r="B114" s="42">
        <v>1997</v>
      </c>
      <c r="C114" s="3" t="s">
        <v>71</v>
      </c>
      <c r="D114" s="4">
        <v>200</v>
      </c>
      <c r="E114" s="3">
        <v>0.4</v>
      </c>
      <c r="F114" s="3">
        <v>0.2</v>
      </c>
      <c r="G114" s="3">
        <v>23.8</v>
      </c>
      <c r="H114" s="3">
        <v>97.76</v>
      </c>
      <c r="I114" s="3">
        <v>64</v>
      </c>
      <c r="J114" s="3">
        <v>0.5</v>
      </c>
      <c r="K114" s="3">
        <v>17.8</v>
      </c>
      <c r="L114" s="3">
        <v>42</v>
      </c>
      <c r="M114" s="3">
        <v>0</v>
      </c>
      <c r="N114" s="3">
        <v>20.100000000000001</v>
      </c>
      <c r="O114" s="3">
        <v>40</v>
      </c>
      <c r="P114" s="3">
        <v>0.8</v>
      </c>
    </row>
    <row r="115" spans="1:16" ht="21" customHeight="1" x14ac:dyDescent="0.25">
      <c r="A115" s="1"/>
      <c r="B115" s="2"/>
      <c r="C115" s="3" t="s">
        <v>27</v>
      </c>
      <c r="D115" s="4">
        <v>60</v>
      </c>
      <c r="E115" s="3">
        <v>4.08</v>
      </c>
      <c r="F115" s="3">
        <v>0.78</v>
      </c>
      <c r="G115" s="3">
        <v>27.12</v>
      </c>
      <c r="H115" s="3">
        <v>120.6</v>
      </c>
      <c r="I115" s="3">
        <v>42.2</v>
      </c>
      <c r="J115" s="3">
        <v>2.34</v>
      </c>
      <c r="K115" s="3">
        <v>26.4</v>
      </c>
      <c r="L115" s="3">
        <v>94.2</v>
      </c>
      <c r="M115" s="3">
        <v>0.108</v>
      </c>
      <c r="N115" s="3">
        <v>0</v>
      </c>
      <c r="O115" s="3">
        <v>40.299999999999997</v>
      </c>
      <c r="P115" s="3">
        <v>0.84</v>
      </c>
    </row>
    <row r="116" spans="1:16" ht="21.75" customHeight="1" x14ac:dyDescent="0.25">
      <c r="A116" s="1"/>
      <c r="B116" s="2"/>
      <c r="C116" s="3" t="s">
        <v>49</v>
      </c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22.5" customHeight="1" x14ac:dyDescent="0.25">
      <c r="A117" s="60" t="s">
        <v>18</v>
      </c>
      <c r="B117" s="60"/>
      <c r="C117" s="60"/>
      <c r="D117" s="1"/>
      <c r="E117" s="17">
        <f t="shared" ref="E117:P117" si="17">SUM(E110:E116)</f>
        <v>34.92</v>
      </c>
      <c r="F117" s="17">
        <f t="shared" si="17"/>
        <v>40.230000000000004</v>
      </c>
      <c r="G117" s="17">
        <f t="shared" si="17"/>
        <v>129.31</v>
      </c>
      <c r="H117" s="17">
        <f t="shared" si="17"/>
        <v>899.51</v>
      </c>
      <c r="I117" s="17">
        <f t="shared" si="17"/>
        <v>346.07</v>
      </c>
      <c r="J117" s="17">
        <f t="shared" si="17"/>
        <v>4.2</v>
      </c>
      <c r="K117" s="17">
        <f t="shared" si="17"/>
        <v>82.28</v>
      </c>
      <c r="L117" s="17">
        <f t="shared" si="17"/>
        <v>690.78</v>
      </c>
      <c r="M117" s="17">
        <f t="shared" si="17"/>
        <v>0.36799999999999999</v>
      </c>
      <c r="N117" s="17">
        <f t="shared" si="17"/>
        <v>36.22</v>
      </c>
      <c r="O117" s="17">
        <f t="shared" si="17"/>
        <v>80.78</v>
      </c>
      <c r="P117" s="17">
        <f t="shared" si="17"/>
        <v>4.1399999999999997</v>
      </c>
    </row>
    <row r="118" spans="1:16" ht="22.5" customHeight="1" x14ac:dyDescent="0.25">
      <c r="A118" s="26"/>
      <c r="B118" s="61" t="s">
        <v>121</v>
      </c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9"/>
    </row>
    <row r="119" spans="1:16" ht="22.5" customHeight="1" x14ac:dyDescent="0.25">
      <c r="A119" s="33" t="s">
        <v>204</v>
      </c>
      <c r="B119" s="33">
        <v>1994</v>
      </c>
      <c r="C119" s="32" t="s">
        <v>128</v>
      </c>
      <c r="D119" s="17">
        <v>200</v>
      </c>
      <c r="E119" s="28">
        <v>1.8</v>
      </c>
      <c r="F119" s="28">
        <v>2.1</v>
      </c>
      <c r="G119" s="28">
        <v>29.02</v>
      </c>
      <c r="H119" s="28">
        <v>116.19</v>
      </c>
      <c r="I119" s="28">
        <v>39</v>
      </c>
      <c r="J119" s="28">
        <v>0.2</v>
      </c>
      <c r="K119" s="28">
        <v>2</v>
      </c>
      <c r="L119" s="28">
        <v>86</v>
      </c>
      <c r="M119" s="28">
        <v>9.9</v>
      </c>
      <c r="N119" s="28">
        <v>18.48</v>
      </c>
      <c r="O119" s="28">
        <v>1.2</v>
      </c>
      <c r="P119" s="28">
        <v>0.03</v>
      </c>
    </row>
    <row r="120" spans="1:16" ht="22.5" customHeight="1" x14ac:dyDescent="0.25">
      <c r="A120" s="33"/>
      <c r="B120" s="33"/>
      <c r="C120" s="32" t="s">
        <v>53</v>
      </c>
      <c r="D120" s="17">
        <v>30</v>
      </c>
      <c r="E120" s="28">
        <v>2.25</v>
      </c>
      <c r="F120" s="28">
        <v>2.94</v>
      </c>
      <c r="G120" s="28">
        <v>22.32</v>
      </c>
      <c r="H120" s="28">
        <v>125.1</v>
      </c>
      <c r="I120" s="28">
        <v>48.6</v>
      </c>
      <c r="J120" s="28">
        <v>0.02</v>
      </c>
      <c r="K120" s="28">
        <v>6</v>
      </c>
      <c r="L120" s="28">
        <v>88.5</v>
      </c>
      <c r="M120" s="28">
        <v>8.6999999999999993</v>
      </c>
      <c r="N120" s="28">
        <v>27</v>
      </c>
      <c r="O120" s="28">
        <v>6</v>
      </c>
      <c r="P120" s="28">
        <v>0.63</v>
      </c>
    </row>
    <row r="121" spans="1:16" ht="22.5" customHeight="1" x14ac:dyDescent="0.25">
      <c r="A121" s="33"/>
      <c r="B121" s="33"/>
      <c r="C121" s="26"/>
      <c r="D121" s="17">
        <f>SUM(D119:D120)</f>
        <v>230</v>
      </c>
      <c r="E121" s="17">
        <f>E119+E120</f>
        <v>4.05</v>
      </c>
      <c r="F121" s="17">
        <f>SUM(F119:F120)</f>
        <v>5.04</v>
      </c>
      <c r="G121" s="17">
        <f t="shared" ref="G121:P121" si="18">G119+G120</f>
        <v>51.34</v>
      </c>
      <c r="H121" s="17">
        <f t="shared" si="18"/>
        <v>241.29</v>
      </c>
      <c r="I121" s="17">
        <f t="shared" si="18"/>
        <v>87.6</v>
      </c>
      <c r="J121" s="17">
        <f t="shared" si="18"/>
        <v>0.22</v>
      </c>
      <c r="K121" s="17">
        <f t="shared" si="18"/>
        <v>8</v>
      </c>
      <c r="L121" s="17">
        <f t="shared" si="18"/>
        <v>174.5</v>
      </c>
      <c r="M121" s="17">
        <f t="shared" si="18"/>
        <v>18.600000000000001</v>
      </c>
      <c r="N121" s="17">
        <f t="shared" si="18"/>
        <v>45.480000000000004</v>
      </c>
      <c r="O121" s="17">
        <f t="shared" si="18"/>
        <v>7.2</v>
      </c>
      <c r="P121" s="17">
        <f t="shared" si="18"/>
        <v>0.66</v>
      </c>
    </row>
    <row r="122" spans="1:16" ht="27.75" customHeight="1" x14ac:dyDescent="0.25">
      <c r="A122" s="52" t="s">
        <v>21</v>
      </c>
      <c r="B122" s="53"/>
      <c r="C122" s="53"/>
      <c r="D122" s="1"/>
      <c r="E122" s="17">
        <f>E108+E117+E121</f>
        <v>67.155000000000001</v>
      </c>
      <c r="F122" s="17">
        <f t="shared" ref="F122:P122" si="19">F108+F117+F121</f>
        <v>72.320000000000007</v>
      </c>
      <c r="G122" s="17">
        <f t="shared" si="19"/>
        <v>289.01</v>
      </c>
      <c r="H122" s="17">
        <f t="shared" si="19"/>
        <v>1943</v>
      </c>
      <c r="I122" s="17">
        <f t="shared" si="19"/>
        <v>805.12</v>
      </c>
      <c r="J122" s="17">
        <f t="shared" si="19"/>
        <v>9.49</v>
      </c>
      <c r="K122" s="17">
        <f t="shared" si="19"/>
        <v>156.73000000000002</v>
      </c>
      <c r="L122" s="17">
        <f t="shared" si="19"/>
        <v>1458.1799999999998</v>
      </c>
      <c r="M122" s="17">
        <f t="shared" si="19"/>
        <v>19.306000000000001</v>
      </c>
      <c r="N122" s="17">
        <f t="shared" si="19"/>
        <v>82.31</v>
      </c>
      <c r="O122" s="17">
        <f t="shared" si="19"/>
        <v>88.067999999999998</v>
      </c>
      <c r="P122" s="17">
        <f t="shared" si="19"/>
        <v>8.16</v>
      </c>
    </row>
    <row r="123" spans="1:16" ht="29.25" customHeight="1" x14ac:dyDescent="0.3">
      <c r="A123" s="64" t="s">
        <v>114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6"/>
    </row>
    <row r="124" spans="1:16" ht="20.25" customHeight="1" x14ac:dyDescent="0.25">
      <c r="A124" s="52" t="s">
        <v>109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1"/>
    </row>
    <row r="125" spans="1:16" ht="23.25" customHeight="1" x14ac:dyDescent="0.25">
      <c r="A125" s="1" t="s">
        <v>161</v>
      </c>
      <c r="B125" s="2" t="s">
        <v>162</v>
      </c>
      <c r="C125" s="1" t="s">
        <v>72</v>
      </c>
      <c r="D125" s="1">
        <v>200</v>
      </c>
      <c r="E125" s="1">
        <v>19</v>
      </c>
      <c r="F125" s="1">
        <v>15.9</v>
      </c>
      <c r="G125" s="1">
        <v>7.12</v>
      </c>
      <c r="H125" s="1">
        <v>326.7</v>
      </c>
      <c r="I125" s="1">
        <v>111.2</v>
      </c>
      <c r="J125" s="1">
        <v>1.1000000000000001</v>
      </c>
      <c r="K125" s="1">
        <v>44.1</v>
      </c>
      <c r="L125" s="1">
        <v>216.4</v>
      </c>
      <c r="M125" s="1">
        <v>0.2</v>
      </c>
      <c r="N125" s="1">
        <v>0</v>
      </c>
      <c r="O125" s="1">
        <v>0.13</v>
      </c>
      <c r="P125" s="3">
        <v>2.02</v>
      </c>
    </row>
    <row r="126" spans="1:16" ht="22.5" customHeight="1" x14ac:dyDescent="0.25">
      <c r="A126" s="1" t="s">
        <v>143</v>
      </c>
      <c r="B126" s="2">
        <v>1997</v>
      </c>
      <c r="C126" s="1" t="s">
        <v>26</v>
      </c>
      <c r="D126" s="1">
        <v>30</v>
      </c>
      <c r="E126" s="1">
        <v>8.5749999999999993</v>
      </c>
      <c r="F126" s="1">
        <v>10.08</v>
      </c>
      <c r="G126" s="1">
        <v>8.6</v>
      </c>
      <c r="H126" s="1">
        <v>95.13</v>
      </c>
      <c r="I126" s="1">
        <v>154</v>
      </c>
      <c r="J126" s="1">
        <v>1.75</v>
      </c>
      <c r="K126" s="1">
        <v>14.5</v>
      </c>
      <c r="L126" s="1">
        <v>154.5</v>
      </c>
      <c r="M126" s="1">
        <v>8.9999999999999993E-3</v>
      </c>
      <c r="N126" s="1">
        <v>0.21</v>
      </c>
      <c r="O126" s="1">
        <v>6.3E-2</v>
      </c>
      <c r="P126" s="3">
        <v>0.12</v>
      </c>
    </row>
    <row r="127" spans="1:16" ht="20.25" customHeight="1" x14ac:dyDescent="0.25">
      <c r="A127" s="1"/>
      <c r="B127" s="2"/>
      <c r="C127" s="1" t="s">
        <v>27</v>
      </c>
      <c r="D127" s="1">
        <v>30</v>
      </c>
      <c r="E127" s="1">
        <v>2.04</v>
      </c>
      <c r="F127" s="1">
        <v>0.39</v>
      </c>
      <c r="G127" s="1">
        <v>13.56</v>
      </c>
      <c r="H127" s="1">
        <v>80.3</v>
      </c>
      <c r="I127" s="1">
        <v>42.2</v>
      </c>
      <c r="J127" s="1">
        <v>1.17</v>
      </c>
      <c r="K127" s="1">
        <v>13.7</v>
      </c>
      <c r="L127" s="1">
        <v>47.1</v>
      </c>
      <c r="M127" s="1">
        <v>5.3999999999999999E-2</v>
      </c>
      <c r="N127" s="1">
        <v>0</v>
      </c>
      <c r="O127" s="1">
        <v>0</v>
      </c>
      <c r="P127" s="3">
        <v>0.42</v>
      </c>
    </row>
    <row r="128" spans="1:16" ht="18.75" customHeight="1" x14ac:dyDescent="0.25">
      <c r="A128" s="1" t="s">
        <v>153</v>
      </c>
      <c r="B128" s="42">
        <v>1994</v>
      </c>
      <c r="C128" s="1" t="s">
        <v>41</v>
      </c>
      <c r="D128" s="1">
        <v>200</v>
      </c>
      <c r="E128" s="1">
        <v>0</v>
      </c>
      <c r="F128" s="1">
        <v>0</v>
      </c>
      <c r="G128" s="1">
        <v>36</v>
      </c>
      <c r="H128" s="1">
        <v>96</v>
      </c>
      <c r="I128" s="1">
        <v>32</v>
      </c>
      <c r="J128" s="1">
        <v>0.2</v>
      </c>
      <c r="K128" s="1">
        <v>2</v>
      </c>
      <c r="L128" s="1">
        <v>26</v>
      </c>
      <c r="M128" s="1">
        <v>0</v>
      </c>
      <c r="N128" s="1">
        <v>1.8</v>
      </c>
      <c r="O128" s="1">
        <v>2.2000000000000002</v>
      </c>
      <c r="P128" s="3">
        <v>0.2</v>
      </c>
    </row>
    <row r="129" spans="1:16" ht="22.5" customHeight="1" x14ac:dyDescent="0.25">
      <c r="A129" s="1"/>
      <c r="B129" s="2" t="s">
        <v>17</v>
      </c>
      <c r="C129" s="1" t="s">
        <v>35</v>
      </c>
      <c r="D129" s="1">
        <v>100</v>
      </c>
      <c r="E129" s="1">
        <v>1.5</v>
      </c>
      <c r="F129" s="1">
        <v>0.5</v>
      </c>
      <c r="G129" s="1">
        <v>21</v>
      </c>
      <c r="H129" s="1">
        <v>96</v>
      </c>
      <c r="I129" s="1">
        <v>48</v>
      </c>
      <c r="J129" s="1">
        <v>0.6</v>
      </c>
      <c r="K129" s="1">
        <v>32</v>
      </c>
      <c r="L129" s="1">
        <v>38</v>
      </c>
      <c r="M129" s="1">
        <v>0.04</v>
      </c>
      <c r="N129" s="1">
        <v>10</v>
      </c>
      <c r="O129" s="1">
        <v>0</v>
      </c>
      <c r="P129" s="3">
        <v>0.4</v>
      </c>
    </row>
    <row r="130" spans="1:16" ht="23.25" customHeight="1" x14ac:dyDescent="0.25">
      <c r="A130" s="17"/>
      <c r="B130" s="17"/>
      <c r="C130" s="13" t="s">
        <v>18</v>
      </c>
      <c r="D130" s="17"/>
      <c r="E130" s="29">
        <f>SUM(E125:E129)</f>
        <v>31.114999999999998</v>
      </c>
      <c r="F130" s="29">
        <f t="shared" ref="F130:P130" si="20">SUM(F125:F129)</f>
        <v>26.87</v>
      </c>
      <c r="G130" s="29">
        <f t="shared" si="20"/>
        <v>86.28</v>
      </c>
      <c r="H130" s="29">
        <f t="shared" si="20"/>
        <v>694.13</v>
      </c>
      <c r="I130" s="29">
        <f t="shared" si="20"/>
        <v>387.4</v>
      </c>
      <c r="J130" s="29">
        <f t="shared" si="20"/>
        <v>4.8199999999999994</v>
      </c>
      <c r="K130" s="29">
        <f t="shared" si="20"/>
        <v>106.3</v>
      </c>
      <c r="L130" s="29">
        <f t="shared" si="20"/>
        <v>482</v>
      </c>
      <c r="M130" s="29">
        <f t="shared" si="20"/>
        <v>0.30299999999999999</v>
      </c>
      <c r="N130" s="29">
        <f t="shared" si="20"/>
        <v>12.01</v>
      </c>
      <c r="O130" s="29">
        <f t="shared" si="20"/>
        <v>2.3930000000000002</v>
      </c>
      <c r="P130" s="29">
        <f t="shared" si="20"/>
        <v>3.16</v>
      </c>
    </row>
    <row r="131" spans="1:16" ht="25.5" customHeight="1" x14ac:dyDescent="0.25">
      <c r="A131" s="57" t="s">
        <v>19</v>
      </c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59"/>
    </row>
    <row r="132" spans="1:16" ht="25.5" customHeight="1" x14ac:dyDescent="0.25">
      <c r="A132" s="1" t="s">
        <v>163</v>
      </c>
      <c r="B132" s="2">
        <v>1997</v>
      </c>
      <c r="C132" s="3" t="s">
        <v>73</v>
      </c>
      <c r="D132" s="6">
        <v>100</v>
      </c>
      <c r="E132" s="3">
        <v>1.3</v>
      </c>
      <c r="F132" s="3">
        <v>2</v>
      </c>
      <c r="G132" s="3">
        <v>5.8</v>
      </c>
      <c r="H132" s="3">
        <v>107</v>
      </c>
      <c r="I132" s="3">
        <v>61</v>
      </c>
      <c r="J132" s="3">
        <v>0.9</v>
      </c>
      <c r="K132" s="3">
        <v>11</v>
      </c>
      <c r="L132" s="3">
        <v>73</v>
      </c>
      <c r="M132" s="3">
        <v>0.06</v>
      </c>
      <c r="N132" s="3">
        <v>4.3</v>
      </c>
      <c r="O132" s="3">
        <v>0</v>
      </c>
      <c r="P132" s="3">
        <v>0.4</v>
      </c>
    </row>
    <row r="133" spans="1:16" ht="24.75" customHeight="1" x14ac:dyDescent="0.25">
      <c r="A133" s="1" t="s">
        <v>155</v>
      </c>
      <c r="B133" s="2">
        <v>1994</v>
      </c>
      <c r="C133" s="3" t="s">
        <v>74</v>
      </c>
      <c r="D133" s="6" t="s">
        <v>96</v>
      </c>
      <c r="E133" s="3">
        <v>4.5</v>
      </c>
      <c r="F133" s="3">
        <v>13.9</v>
      </c>
      <c r="G133" s="3">
        <v>24.88</v>
      </c>
      <c r="H133" s="3">
        <v>158.80000000000001</v>
      </c>
      <c r="I133" s="3">
        <v>138</v>
      </c>
      <c r="J133" s="3">
        <v>0.375</v>
      </c>
      <c r="K133" s="3">
        <v>6.92</v>
      </c>
      <c r="L133" s="3">
        <v>167</v>
      </c>
      <c r="M133" s="3">
        <v>0.05</v>
      </c>
      <c r="N133" s="3">
        <v>9</v>
      </c>
      <c r="O133" s="3">
        <v>0.2</v>
      </c>
      <c r="P133" s="3">
        <v>0.85</v>
      </c>
    </row>
    <row r="134" spans="1:16" ht="21.75" customHeight="1" x14ac:dyDescent="0.25">
      <c r="A134" s="1" t="s">
        <v>184</v>
      </c>
      <c r="B134" s="42">
        <v>1994</v>
      </c>
      <c r="C134" s="3" t="s">
        <v>75</v>
      </c>
      <c r="D134" s="6">
        <v>280</v>
      </c>
      <c r="E134" s="3">
        <v>18.600000000000001</v>
      </c>
      <c r="F134" s="3">
        <v>19.100000000000001</v>
      </c>
      <c r="G134" s="3">
        <v>56.3</v>
      </c>
      <c r="H134" s="3">
        <v>393.15</v>
      </c>
      <c r="I134" s="3">
        <v>202.65</v>
      </c>
      <c r="J134" s="3">
        <v>1.6</v>
      </c>
      <c r="K134" s="3">
        <v>23</v>
      </c>
      <c r="L134" s="3">
        <v>292</v>
      </c>
      <c r="M134" s="3">
        <v>0.3</v>
      </c>
      <c r="N134" s="3">
        <v>316</v>
      </c>
      <c r="O134" s="3">
        <v>0.26</v>
      </c>
      <c r="P134" s="3">
        <v>0.5</v>
      </c>
    </row>
    <row r="135" spans="1:16" ht="27" customHeight="1" x14ac:dyDescent="0.25">
      <c r="A135" s="1" t="s">
        <v>149</v>
      </c>
      <c r="B135" s="42">
        <v>1994</v>
      </c>
      <c r="C135" s="3" t="s">
        <v>76</v>
      </c>
      <c r="D135" s="6">
        <v>200</v>
      </c>
      <c r="E135" s="3">
        <v>2.1</v>
      </c>
      <c r="F135" s="3">
        <v>0</v>
      </c>
      <c r="G135" s="3">
        <v>26</v>
      </c>
      <c r="H135" s="3">
        <v>106</v>
      </c>
      <c r="I135" s="3">
        <v>52</v>
      </c>
      <c r="J135" s="3">
        <v>0.2</v>
      </c>
      <c r="K135" s="3">
        <v>2</v>
      </c>
      <c r="L135" s="3">
        <v>26</v>
      </c>
      <c r="M135" s="3">
        <v>0</v>
      </c>
      <c r="N135" s="3">
        <v>12.3</v>
      </c>
      <c r="O135" s="3">
        <v>25.3</v>
      </c>
      <c r="P135" s="3">
        <v>0.2</v>
      </c>
    </row>
    <row r="136" spans="1:16" ht="20.25" customHeight="1" x14ac:dyDescent="0.25">
      <c r="A136" s="1"/>
      <c r="B136" s="2"/>
      <c r="C136" s="3" t="s">
        <v>48</v>
      </c>
      <c r="D136" s="6">
        <v>60</v>
      </c>
      <c r="E136" s="3">
        <v>4.08</v>
      </c>
      <c r="F136" s="3">
        <v>0.78</v>
      </c>
      <c r="G136" s="3">
        <v>27.12</v>
      </c>
      <c r="H136" s="3">
        <v>120.6</v>
      </c>
      <c r="I136" s="3">
        <v>42.2</v>
      </c>
      <c r="J136" s="3">
        <v>2.34</v>
      </c>
      <c r="K136" s="3">
        <v>26.4</v>
      </c>
      <c r="L136" s="3">
        <v>94.2</v>
      </c>
      <c r="M136" s="3">
        <v>0.108</v>
      </c>
      <c r="N136" s="3">
        <v>26.4</v>
      </c>
      <c r="O136" s="3">
        <v>19.02</v>
      </c>
      <c r="P136" s="3">
        <v>0.84</v>
      </c>
    </row>
    <row r="137" spans="1:16" ht="20.25" customHeight="1" x14ac:dyDescent="0.25">
      <c r="A137" s="1"/>
      <c r="B137" s="2"/>
      <c r="C137" s="3" t="s">
        <v>49</v>
      </c>
      <c r="D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22.5" customHeight="1" x14ac:dyDescent="0.25">
      <c r="A138" s="1"/>
      <c r="B138" s="2"/>
      <c r="C138" s="3" t="s">
        <v>42</v>
      </c>
      <c r="D138" s="6">
        <v>100</v>
      </c>
      <c r="E138" s="3">
        <v>0.4</v>
      </c>
      <c r="F138" s="3">
        <v>0.4</v>
      </c>
      <c r="G138" s="3">
        <v>9.8000000000000007</v>
      </c>
      <c r="H138" s="3">
        <v>67</v>
      </c>
      <c r="I138" s="3">
        <v>66</v>
      </c>
      <c r="J138" s="3">
        <v>2.2000000000000002</v>
      </c>
      <c r="K138" s="3">
        <v>9</v>
      </c>
      <c r="L138" s="3">
        <v>33</v>
      </c>
      <c r="M138" s="3">
        <v>0.03</v>
      </c>
      <c r="N138" s="3">
        <v>10</v>
      </c>
      <c r="O138" s="3">
        <v>0</v>
      </c>
      <c r="P138" s="3">
        <v>0.2</v>
      </c>
    </row>
    <row r="139" spans="1:16" ht="23.25" customHeight="1" x14ac:dyDescent="0.25">
      <c r="A139" s="60" t="s">
        <v>18</v>
      </c>
      <c r="B139" s="60"/>
      <c r="C139" s="60"/>
      <c r="D139" s="17"/>
      <c r="E139" s="17">
        <f>SUM(E132:E138)</f>
        <v>30.980000000000004</v>
      </c>
      <c r="F139" s="17">
        <f t="shared" ref="F139:P139" si="21">SUM(F132:F138)</f>
        <v>36.18</v>
      </c>
      <c r="G139" s="17">
        <f t="shared" si="21"/>
        <v>149.9</v>
      </c>
      <c r="H139" s="17">
        <f t="shared" si="21"/>
        <v>952.55000000000007</v>
      </c>
      <c r="I139" s="17">
        <f t="shared" si="21"/>
        <v>561.84999999999991</v>
      </c>
      <c r="J139" s="17">
        <f t="shared" si="21"/>
        <v>7.6150000000000002</v>
      </c>
      <c r="K139" s="17">
        <f t="shared" si="21"/>
        <v>78.319999999999993</v>
      </c>
      <c r="L139" s="17">
        <f t="shared" si="21"/>
        <v>685.2</v>
      </c>
      <c r="M139" s="17">
        <f t="shared" si="21"/>
        <v>0.54800000000000004</v>
      </c>
      <c r="N139" s="17">
        <f t="shared" si="21"/>
        <v>378</v>
      </c>
      <c r="O139" s="17">
        <f t="shared" si="21"/>
        <v>44.78</v>
      </c>
      <c r="P139" s="17">
        <f t="shared" si="21"/>
        <v>2.99</v>
      </c>
    </row>
    <row r="140" spans="1:16" ht="23.25" customHeight="1" x14ac:dyDescent="0.25">
      <c r="A140" s="61" t="s">
        <v>121</v>
      </c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9"/>
    </row>
    <row r="141" spans="1:16" ht="23.25" customHeight="1" x14ac:dyDescent="0.25">
      <c r="A141" s="26"/>
      <c r="B141" s="26"/>
      <c r="C141" s="30" t="s">
        <v>129</v>
      </c>
      <c r="D141" s="17">
        <v>200</v>
      </c>
      <c r="E141" s="27">
        <v>1</v>
      </c>
      <c r="F141" s="27">
        <v>1</v>
      </c>
      <c r="G141" s="27">
        <v>29.7</v>
      </c>
      <c r="H141" s="27">
        <v>128</v>
      </c>
      <c r="I141" s="27">
        <v>25.9</v>
      </c>
      <c r="J141" s="27">
        <v>0.06</v>
      </c>
      <c r="K141" s="27">
        <v>46</v>
      </c>
      <c r="L141" s="27">
        <v>46</v>
      </c>
      <c r="M141" s="27">
        <v>23</v>
      </c>
      <c r="N141" s="27">
        <v>28</v>
      </c>
      <c r="O141" s="27">
        <v>14</v>
      </c>
      <c r="P141" s="27">
        <v>0.5</v>
      </c>
    </row>
    <row r="142" spans="1:16" ht="23.25" customHeight="1" x14ac:dyDescent="0.25">
      <c r="A142" s="26"/>
      <c r="B142" s="26"/>
      <c r="C142" s="33" t="s">
        <v>53</v>
      </c>
      <c r="D142" s="17">
        <v>60</v>
      </c>
      <c r="E142" s="27">
        <v>4.5</v>
      </c>
      <c r="F142" s="27">
        <v>5.88</v>
      </c>
      <c r="G142" s="27">
        <v>44.64</v>
      </c>
      <c r="H142" s="27">
        <v>250.2</v>
      </c>
      <c r="I142" s="27">
        <v>38.700000000000003</v>
      </c>
      <c r="J142" s="27">
        <v>0.04</v>
      </c>
      <c r="K142" s="27">
        <v>10</v>
      </c>
      <c r="L142" s="27">
        <v>147</v>
      </c>
      <c r="M142" s="27">
        <v>17.399999999999999</v>
      </c>
      <c r="N142" s="27">
        <v>54</v>
      </c>
      <c r="O142" s="27">
        <v>12</v>
      </c>
      <c r="P142" s="27">
        <v>0.4</v>
      </c>
    </row>
    <row r="143" spans="1:16" ht="23.25" customHeight="1" x14ac:dyDescent="0.25">
      <c r="A143" s="26"/>
      <c r="B143" s="26"/>
      <c r="C143" s="33"/>
      <c r="D143" s="17"/>
      <c r="E143" s="29">
        <f>SUM(E141:E142)</f>
        <v>5.5</v>
      </c>
      <c r="F143" s="29">
        <f t="shared" ref="F143:P143" si="22">SUM(F141:F142)</f>
        <v>6.88</v>
      </c>
      <c r="G143" s="29">
        <f t="shared" si="22"/>
        <v>74.34</v>
      </c>
      <c r="H143" s="29">
        <f t="shared" si="22"/>
        <v>378.2</v>
      </c>
      <c r="I143" s="29">
        <f t="shared" si="22"/>
        <v>64.599999999999994</v>
      </c>
      <c r="J143" s="29">
        <f t="shared" si="22"/>
        <v>0.1</v>
      </c>
      <c r="K143" s="29">
        <f t="shared" si="22"/>
        <v>56</v>
      </c>
      <c r="L143" s="29">
        <f t="shared" si="22"/>
        <v>193</v>
      </c>
      <c r="M143" s="29">
        <f t="shared" si="22"/>
        <v>40.4</v>
      </c>
      <c r="N143" s="29">
        <f t="shared" si="22"/>
        <v>82</v>
      </c>
      <c r="O143" s="29">
        <f t="shared" si="22"/>
        <v>26</v>
      </c>
      <c r="P143" s="29">
        <f t="shared" si="22"/>
        <v>0.9</v>
      </c>
    </row>
    <row r="144" spans="1:16" ht="22.5" customHeight="1" x14ac:dyDescent="0.25">
      <c r="A144" s="52" t="s">
        <v>21</v>
      </c>
      <c r="B144" s="52"/>
      <c r="C144" s="52"/>
      <c r="D144" s="17"/>
      <c r="E144" s="29">
        <f>E130+E139+E143</f>
        <v>67.594999999999999</v>
      </c>
      <c r="F144" s="29">
        <f t="shared" ref="F144:P144" si="23">F130+F139+F143</f>
        <v>69.929999999999993</v>
      </c>
      <c r="G144" s="29">
        <f t="shared" si="23"/>
        <v>310.52</v>
      </c>
      <c r="H144" s="29">
        <f t="shared" si="23"/>
        <v>2024.88</v>
      </c>
      <c r="I144" s="29">
        <f t="shared" si="23"/>
        <v>1013.8499999999999</v>
      </c>
      <c r="J144" s="29">
        <f t="shared" si="23"/>
        <v>12.534999999999998</v>
      </c>
      <c r="K144" s="29">
        <f t="shared" si="23"/>
        <v>240.62</v>
      </c>
      <c r="L144" s="29">
        <f t="shared" si="23"/>
        <v>1360.2</v>
      </c>
      <c r="M144" s="29">
        <f t="shared" si="23"/>
        <v>41.250999999999998</v>
      </c>
      <c r="N144" s="29">
        <f t="shared" si="23"/>
        <v>472.01</v>
      </c>
      <c r="O144" s="29">
        <f t="shared" si="23"/>
        <v>73.173000000000002</v>
      </c>
      <c r="P144" s="29">
        <f t="shared" si="23"/>
        <v>7.0500000000000007</v>
      </c>
    </row>
    <row r="145" spans="1:16" ht="30" customHeight="1" x14ac:dyDescent="0.3">
      <c r="A145" s="50" t="s">
        <v>115</v>
      </c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49"/>
    </row>
    <row r="146" spans="1:16" ht="24" customHeight="1" x14ac:dyDescent="0.25">
      <c r="A146" s="1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5"/>
    </row>
    <row r="147" spans="1:16" ht="21" customHeight="1" x14ac:dyDescent="0.25">
      <c r="A147" s="52" t="s">
        <v>109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1"/>
    </row>
    <row r="148" spans="1:16" ht="21" customHeight="1" x14ac:dyDescent="0.25">
      <c r="A148" s="1" t="s">
        <v>154</v>
      </c>
      <c r="B148" s="2">
        <v>1997</v>
      </c>
      <c r="C148" s="1" t="s">
        <v>77</v>
      </c>
      <c r="D148" s="18">
        <v>30</v>
      </c>
      <c r="E148" s="1">
        <v>0.21</v>
      </c>
      <c r="F148" s="1">
        <v>0.03</v>
      </c>
      <c r="G148" s="1">
        <v>0.56999999999999995</v>
      </c>
      <c r="H148" s="1">
        <v>6.8</v>
      </c>
      <c r="I148" s="1">
        <v>18.100000000000001</v>
      </c>
      <c r="J148" s="1">
        <v>0.15</v>
      </c>
      <c r="K148" s="1">
        <v>4.2</v>
      </c>
      <c r="L148" s="1">
        <v>39</v>
      </c>
      <c r="M148" s="1">
        <v>8.9999999999999993E-3</v>
      </c>
      <c r="N148" s="1">
        <v>2.1</v>
      </c>
      <c r="O148" s="1">
        <v>0</v>
      </c>
      <c r="P148" s="3">
        <v>0.03</v>
      </c>
    </row>
    <row r="149" spans="1:16" ht="24" customHeight="1" x14ac:dyDescent="0.25">
      <c r="A149" s="1" t="s">
        <v>164</v>
      </c>
      <c r="B149" s="2" t="s">
        <v>165</v>
      </c>
      <c r="C149" s="1" t="s">
        <v>78</v>
      </c>
      <c r="D149" s="18" t="s">
        <v>98</v>
      </c>
      <c r="E149" s="1">
        <v>13.38</v>
      </c>
      <c r="F149" s="1">
        <v>16.2</v>
      </c>
      <c r="G149" s="1">
        <v>25.4</v>
      </c>
      <c r="H149" s="1">
        <v>353.5</v>
      </c>
      <c r="I149" s="1">
        <v>133</v>
      </c>
      <c r="J149" s="1">
        <v>1.5</v>
      </c>
      <c r="K149" s="1">
        <v>19</v>
      </c>
      <c r="L149" s="1">
        <v>161</v>
      </c>
      <c r="M149" s="1">
        <v>0.19</v>
      </c>
      <c r="N149" s="1">
        <v>0.2</v>
      </c>
      <c r="O149" s="1">
        <v>0.2</v>
      </c>
      <c r="P149" s="3">
        <v>1.2</v>
      </c>
    </row>
    <row r="150" spans="1:16" ht="20.25" customHeight="1" x14ac:dyDescent="0.25">
      <c r="A150" s="1" t="s">
        <v>148</v>
      </c>
      <c r="B150" s="2">
        <v>1994</v>
      </c>
      <c r="C150" s="1" t="s">
        <v>79</v>
      </c>
      <c r="D150" s="18">
        <v>180</v>
      </c>
      <c r="E150" s="1">
        <v>5.9</v>
      </c>
      <c r="F150" s="1">
        <v>5.7</v>
      </c>
      <c r="G150" s="1">
        <v>26.28</v>
      </c>
      <c r="H150" s="1">
        <v>145.80000000000001</v>
      </c>
      <c r="I150" s="1">
        <v>80.400000000000006</v>
      </c>
      <c r="J150" s="1">
        <v>0.27</v>
      </c>
      <c r="K150" s="1">
        <v>22.13</v>
      </c>
      <c r="L150" s="1">
        <v>64</v>
      </c>
      <c r="M150" s="1">
        <v>0.05</v>
      </c>
      <c r="N150" s="1">
        <v>0</v>
      </c>
      <c r="O150" s="1">
        <v>7.1999999999999995E-2</v>
      </c>
      <c r="P150" s="3">
        <v>0.21299999999999999</v>
      </c>
    </row>
    <row r="151" spans="1:16" ht="19.5" customHeight="1" x14ac:dyDescent="0.25">
      <c r="A151" s="1"/>
      <c r="B151" s="2"/>
      <c r="C151" s="1" t="s">
        <v>48</v>
      </c>
      <c r="D151" s="18">
        <v>60</v>
      </c>
      <c r="E151" s="1">
        <v>4.08</v>
      </c>
      <c r="F151" s="1">
        <v>0.78</v>
      </c>
      <c r="G151" s="1">
        <v>27.12</v>
      </c>
      <c r="H151" s="1">
        <v>130.6</v>
      </c>
      <c r="I151" s="1">
        <v>42.2</v>
      </c>
      <c r="J151" s="1">
        <v>2.34</v>
      </c>
      <c r="K151" s="1">
        <v>26.4</v>
      </c>
      <c r="L151" s="1">
        <v>94.2</v>
      </c>
      <c r="M151" s="1">
        <v>0.108</v>
      </c>
      <c r="N151" s="1">
        <v>0</v>
      </c>
      <c r="O151" s="1">
        <v>0</v>
      </c>
      <c r="P151" s="3">
        <v>0.84</v>
      </c>
    </row>
    <row r="152" spans="1:16" ht="18.75" customHeight="1" x14ac:dyDescent="0.25">
      <c r="A152" s="1" t="s">
        <v>166</v>
      </c>
      <c r="B152" s="2">
        <v>1994</v>
      </c>
      <c r="C152" s="1" t="s">
        <v>80</v>
      </c>
      <c r="D152" s="18">
        <v>200</v>
      </c>
      <c r="E152" s="1">
        <v>0</v>
      </c>
      <c r="F152" s="1">
        <v>0</v>
      </c>
      <c r="G152" s="1">
        <v>19</v>
      </c>
      <c r="H152" s="1">
        <v>76</v>
      </c>
      <c r="I152" s="1">
        <v>44</v>
      </c>
      <c r="J152" s="1">
        <v>0.8</v>
      </c>
      <c r="K152" s="1">
        <v>12</v>
      </c>
      <c r="L152" s="1">
        <v>26</v>
      </c>
      <c r="M152" s="1">
        <v>0</v>
      </c>
      <c r="N152" s="1">
        <v>0</v>
      </c>
      <c r="O152" s="1">
        <v>0</v>
      </c>
      <c r="P152" s="3">
        <v>0</v>
      </c>
    </row>
    <row r="153" spans="1:16" ht="20.25" customHeight="1" x14ac:dyDescent="0.25">
      <c r="A153" s="17"/>
      <c r="B153" s="17"/>
      <c r="C153" s="13" t="s">
        <v>18</v>
      </c>
      <c r="D153" s="17"/>
      <c r="E153" s="17">
        <f t="shared" ref="E153:P153" si="24">SUM(E148:E152)</f>
        <v>23.57</v>
      </c>
      <c r="F153" s="17">
        <f t="shared" si="24"/>
        <v>22.71</v>
      </c>
      <c r="G153" s="17">
        <f t="shared" si="24"/>
        <v>98.37</v>
      </c>
      <c r="H153" s="17">
        <f t="shared" si="24"/>
        <v>712.7</v>
      </c>
      <c r="I153" s="17">
        <f t="shared" si="24"/>
        <v>317.7</v>
      </c>
      <c r="J153" s="17">
        <f t="shared" si="24"/>
        <v>5.0599999999999996</v>
      </c>
      <c r="K153" s="17">
        <f t="shared" si="24"/>
        <v>83.72999999999999</v>
      </c>
      <c r="L153" s="17">
        <f t="shared" si="24"/>
        <v>384.2</v>
      </c>
      <c r="M153" s="17">
        <f t="shared" si="24"/>
        <v>0.35699999999999998</v>
      </c>
      <c r="N153" s="17">
        <f t="shared" si="24"/>
        <v>2.3000000000000003</v>
      </c>
      <c r="O153" s="17">
        <f t="shared" si="24"/>
        <v>0.27200000000000002</v>
      </c>
      <c r="P153" s="17">
        <f t="shared" si="24"/>
        <v>2.2829999999999999</v>
      </c>
    </row>
    <row r="154" spans="1:16" ht="18.75" customHeight="1" x14ac:dyDescent="0.25">
      <c r="A154" s="52" t="s">
        <v>19</v>
      </c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1"/>
    </row>
    <row r="155" spans="1:16" ht="21.75" customHeight="1" x14ac:dyDescent="0.25">
      <c r="A155" s="1" t="s">
        <v>163</v>
      </c>
      <c r="B155" s="2">
        <v>1997</v>
      </c>
      <c r="C155" s="3" t="s">
        <v>81</v>
      </c>
      <c r="D155" s="6">
        <v>100</v>
      </c>
      <c r="E155" s="3">
        <v>1.8</v>
      </c>
      <c r="F155" s="3">
        <v>2.1</v>
      </c>
      <c r="G155" s="3">
        <v>5.6</v>
      </c>
      <c r="H155" s="3">
        <v>103.2</v>
      </c>
      <c r="I155" s="3">
        <v>69</v>
      </c>
      <c r="J155" s="3">
        <v>1.1000000000000001</v>
      </c>
      <c r="K155" s="3">
        <v>13</v>
      </c>
      <c r="L155" s="3">
        <v>144</v>
      </c>
      <c r="M155" s="3">
        <v>0.04</v>
      </c>
      <c r="N155" s="3">
        <v>8.4</v>
      </c>
      <c r="O155" s="3">
        <v>7.0000000000000007E-2</v>
      </c>
      <c r="P155" s="3">
        <v>1.4</v>
      </c>
    </row>
    <row r="156" spans="1:16" ht="21" customHeight="1" x14ac:dyDescent="0.25">
      <c r="A156" s="1" t="s">
        <v>177</v>
      </c>
      <c r="B156" s="2">
        <v>1994</v>
      </c>
      <c r="C156" s="3" t="s">
        <v>55</v>
      </c>
      <c r="D156" s="6" t="s">
        <v>96</v>
      </c>
      <c r="E156" s="3">
        <v>3.43</v>
      </c>
      <c r="F156" s="3">
        <v>13.8</v>
      </c>
      <c r="G156" s="3">
        <v>13.95</v>
      </c>
      <c r="H156" s="3">
        <v>186.25</v>
      </c>
      <c r="I156" s="3">
        <v>227.5</v>
      </c>
      <c r="J156" s="3">
        <v>0.62</v>
      </c>
      <c r="K156" s="3">
        <v>7.68</v>
      </c>
      <c r="L156" s="3">
        <v>131</v>
      </c>
      <c r="M156" s="3">
        <v>0.06</v>
      </c>
      <c r="N156" s="3">
        <v>2.25</v>
      </c>
      <c r="O156" s="3">
        <v>0.125</v>
      </c>
      <c r="P156" s="3">
        <v>0.9</v>
      </c>
    </row>
    <row r="157" spans="1:16" ht="21.75" customHeight="1" x14ac:dyDescent="0.25">
      <c r="A157" s="1" t="s">
        <v>185</v>
      </c>
      <c r="B157" s="2">
        <v>1997</v>
      </c>
      <c r="C157" s="3" t="s">
        <v>82</v>
      </c>
      <c r="D157" s="6">
        <v>100</v>
      </c>
      <c r="E157" s="3">
        <v>13.2</v>
      </c>
      <c r="F157" s="3">
        <v>14.68</v>
      </c>
      <c r="G157" s="3">
        <v>3.2</v>
      </c>
      <c r="H157" s="3">
        <v>242.5</v>
      </c>
      <c r="I157" s="3">
        <v>168</v>
      </c>
      <c r="J157" s="3">
        <v>0.73</v>
      </c>
      <c r="K157" s="3">
        <v>17.8</v>
      </c>
      <c r="L157" s="3">
        <v>182</v>
      </c>
      <c r="M157" s="3">
        <v>0.24</v>
      </c>
      <c r="N157" s="3">
        <v>11.2</v>
      </c>
      <c r="O157" s="3">
        <v>0</v>
      </c>
      <c r="P157" s="3">
        <v>0.9</v>
      </c>
    </row>
    <row r="158" spans="1:16" ht="20.25" customHeight="1" x14ac:dyDescent="0.25">
      <c r="A158" s="1" t="s">
        <v>179</v>
      </c>
      <c r="B158" s="2">
        <v>1994</v>
      </c>
      <c r="C158" s="3" t="s">
        <v>83</v>
      </c>
      <c r="D158" s="6">
        <v>200</v>
      </c>
      <c r="E158" s="3">
        <v>8.5</v>
      </c>
      <c r="F158" s="3">
        <v>6.38</v>
      </c>
      <c r="G158" s="3">
        <v>29.2</v>
      </c>
      <c r="H158" s="3">
        <v>222</v>
      </c>
      <c r="I158" s="3">
        <v>48</v>
      </c>
      <c r="J158" s="3">
        <v>0.8</v>
      </c>
      <c r="K158" s="3">
        <v>29</v>
      </c>
      <c r="L158" s="3">
        <v>144</v>
      </c>
      <c r="M158" s="3">
        <v>0.16</v>
      </c>
      <c r="N158" s="3">
        <v>0</v>
      </c>
      <c r="O158" s="3">
        <v>0</v>
      </c>
      <c r="P158" s="3">
        <v>1.1299999999999999</v>
      </c>
    </row>
    <row r="159" spans="1:16" ht="24" customHeight="1" x14ac:dyDescent="0.25">
      <c r="A159" s="1" t="s">
        <v>186</v>
      </c>
      <c r="B159" s="2">
        <v>1997</v>
      </c>
      <c r="C159" s="3" t="s">
        <v>84</v>
      </c>
      <c r="D159" s="6">
        <v>200</v>
      </c>
      <c r="E159" s="3">
        <v>1.2</v>
      </c>
      <c r="F159" s="3">
        <v>0</v>
      </c>
      <c r="G159" s="3">
        <v>31.6</v>
      </c>
      <c r="H159" s="3">
        <v>136</v>
      </c>
      <c r="I159" s="3">
        <v>76</v>
      </c>
      <c r="J159" s="3">
        <v>0.4</v>
      </c>
      <c r="K159" s="3">
        <v>24</v>
      </c>
      <c r="L159" s="3">
        <v>60</v>
      </c>
      <c r="M159" s="3">
        <v>0.04</v>
      </c>
      <c r="N159" s="3">
        <v>16.8</v>
      </c>
      <c r="O159" s="3">
        <v>1.2</v>
      </c>
      <c r="P159" s="3">
        <v>1.6</v>
      </c>
    </row>
    <row r="160" spans="1:16" ht="19.5" customHeight="1" x14ac:dyDescent="0.25">
      <c r="A160" s="1"/>
      <c r="B160" s="2"/>
      <c r="C160" s="3" t="s">
        <v>27</v>
      </c>
      <c r="D160" s="6">
        <v>60</v>
      </c>
      <c r="E160" s="3">
        <v>4.08</v>
      </c>
      <c r="F160" s="3">
        <v>0.78</v>
      </c>
      <c r="G160" s="3">
        <v>27.12</v>
      </c>
      <c r="H160" s="3">
        <v>130.6</v>
      </c>
      <c r="I160" s="3">
        <v>42.2</v>
      </c>
      <c r="J160" s="3">
        <v>2.34</v>
      </c>
      <c r="K160" s="3">
        <v>26.4</v>
      </c>
      <c r="L160" s="3">
        <v>94.2</v>
      </c>
      <c r="M160" s="3">
        <v>0.108</v>
      </c>
      <c r="N160" s="3">
        <v>0</v>
      </c>
      <c r="O160" s="3">
        <v>0</v>
      </c>
      <c r="P160" s="3">
        <v>0.84</v>
      </c>
    </row>
    <row r="161" spans="1:16" ht="23.25" customHeight="1" x14ac:dyDescent="0.25">
      <c r="A161" s="1"/>
      <c r="B161" s="2"/>
      <c r="C161" s="3" t="s">
        <v>99</v>
      </c>
      <c r="D161" s="6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23.25" customHeight="1" x14ac:dyDescent="0.25">
      <c r="A162" s="60" t="s">
        <v>18</v>
      </c>
      <c r="B162" s="60"/>
      <c r="C162" s="60"/>
      <c r="D162" s="17"/>
      <c r="E162" s="17">
        <f t="shared" ref="E162:P162" si="25">SUM(E155:E161)</f>
        <v>32.21</v>
      </c>
      <c r="F162" s="17">
        <f t="shared" si="25"/>
        <v>37.74</v>
      </c>
      <c r="G162" s="17">
        <f t="shared" si="25"/>
        <v>110.67</v>
      </c>
      <c r="H162" s="17">
        <f t="shared" si="25"/>
        <v>1020.5500000000001</v>
      </c>
      <c r="I162" s="17">
        <f t="shared" si="25"/>
        <v>630.70000000000005</v>
      </c>
      <c r="J162" s="17">
        <f t="shared" si="25"/>
        <v>5.99</v>
      </c>
      <c r="K162" s="17">
        <f t="shared" si="25"/>
        <v>117.88</v>
      </c>
      <c r="L162" s="17">
        <f t="shared" si="25"/>
        <v>755.2</v>
      </c>
      <c r="M162" s="17">
        <f t="shared" si="25"/>
        <v>0.64800000000000002</v>
      </c>
      <c r="N162" s="17">
        <f t="shared" si="25"/>
        <v>38.650000000000006</v>
      </c>
      <c r="O162" s="17">
        <f t="shared" si="25"/>
        <v>1.395</v>
      </c>
      <c r="P162" s="17">
        <f t="shared" si="25"/>
        <v>6.77</v>
      </c>
    </row>
    <row r="163" spans="1:16" ht="23.25" customHeight="1" x14ac:dyDescent="0.25">
      <c r="A163" s="61" t="s">
        <v>121</v>
      </c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9"/>
    </row>
    <row r="164" spans="1:16" ht="23.25" customHeight="1" x14ac:dyDescent="0.25">
      <c r="A164" s="34" t="s">
        <v>167</v>
      </c>
      <c r="B164" s="45">
        <v>1997</v>
      </c>
      <c r="C164" s="35" t="s">
        <v>130</v>
      </c>
      <c r="D164" s="36">
        <v>200</v>
      </c>
      <c r="E164" s="27">
        <v>0.68</v>
      </c>
      <c r="F164" s="27">
        <v>0.28000000000000003</v>
      </c>
      <c r="G164" s="27">
        <v>24.63</v>
      </c>
      <c r="H164" s="27">
        <v>136.75</v>
      </c>
      <c r="I164" s="27">
        <v>29.3</v>
      </c>
      <c r="J164" s="27">
        <v>0.06</v>
      </c>
      <c r="K164" s="27">
        <v>200</v>
      </c>
      <c r="L164" s="27">
        <v>21.6</v>
      </c>
      <c r="M164" s="27">
        <v>12.45</v>
      </c>
      <c r="N164" s="27">
        <v>3.4</v>
      </c>
      <c r="O164" s="27">
        <v>40.299999999999997</v>
      </c>
      <c r="P164" s="27">
        <v>0.65</v>
      </c>
    </row>
    <row r="165" spans="1:16" ht="23.25" customHeight="1" x14ac:dyDescent="0.25">
      <c r="A165" s="34"/>
      <c r="B165" s="34"/>
      <c r="C165" s="35" t="s">
        <v>131</v>
      </c>
      <c r="D165" s="36">
        <v>50</v>
      </c>
      <c r="E165" s="27">
        <v>1.4</v>
      </c>
      <c r="F165" s="27">
        <v>1.66</v>
      </c>
      <c r="G165" s="27">
        <v>38.659999999999997</v>
      </c>
      <c r="H165" s="27">
        <v>177</v>
      </c>
      <c r="I165" s="27">
        <v>22.4</v>
      </c>
      <c r="J165" s="27">
        <v>0.02</v>
      </c>
      <c r="K165" s="27">
        <v>2.1</v>
      </c>
      <c r="L165" s="27">
        <v>11</v>
      </c>
      <c r="M165" s="27">
        <v>8</v>
      </c>
      <c r="N165" s="27">
        <v>18</v>
      </c>
      <c r="O165" s="27">
        <v>5</v>
      </c>
      <c r="P165" s="27">
        <v>1.2</v>
      </c>
    </row>
    <row r="166" spans="1:16" ht="23.25" customHeight="1" x14ac:dyDescent="0.25">
      <c r="A166" s="34"/>
      <c r="B166" s="34"/>
      <c r="C166" s="34"/>
      <c r="D166" s="37"/>
      <c r="E166" s="29">
        <f>SUM(E164:E165)</f>
        <v>2.08</v>
      </c>
      <c r="F166" s="29">
        <f t="shared" ref="F166:P166" si="26">SUM(F164:F165)</f>
        <v>1.94</v>
      </c>
      <c r="G166" s="29">
        <f t="shared" si="26"/>
        <v>63.289999999999992</v>
      </c>
      <c r="H166" s="29">
        <f t="shared" si="26"/>
        <v>313.75</v>
      </c>
      <c r="I166" s="29">
        <f t="shared" si="26"/>
        <v>51.7</v>
      </c>
      <c r="J166" s="29">
        <f t="shared" si="26"/>
        <v>0.08</v>
      </c>
      <c r="K166" s="29">
        <f t="shared" si="26"/>
        <v>202.1</v>
      </c>
      <c r="L166" s="29">
        <f t="shared" si="26"/>
        <v>32.6</v>
      </c>
      <c r="M166" s="29">
        <f t="shared" si="26"/>
        <v>20.45</v>
      </c>
      <c r="N166" s="29">
        <f t="shared" si="26"/>
        <v>21.4</v>
      </c>
      <c r="O166" s="29">
        <f t="shared" si="26"/>
        <v>45.3</v>
      </c>
      <c r="P166" s="29">
        <f t="shared" si="26"/>
        <v>1.85</v>
      </c>
    </row>
    <row r="167" spans="1:16" ht="24.75" customHeight="1" x14ac:dyDescent="0.25">
      <c r="A167" s="52" t="s">
        <v>21</v>
      </c>
      <c r="B167" s="52"/>
      <c r="C167" s="52"/>
      <c r="D167" s="17"/>
      <c r="E167" s="29">
        <f>E153+E162+E166</f>
        <v>57.86</v>
      </c>
      <c r="F167" s="29">
        <f t="shared" ref="F167:P167" si="27">F153+F162+F166</f>
        <v>62.39</v>
      </c>
      <c r="G167" s="29">
        <f t="shared" si="27"/>
        <v>272.33000000000004</v>
      </c>
      <c r="H167" s="29">
        <f t="shared" si="27"/>
        <v>2047</v>
      </c>
      <c r="I167" s="29">
        <f t="shared" si="27"/>
        <v>1000.1000000000001</v>
      </c>
      <c r="J167" s="29">
        <f t="shared" si="27"/>
        <v>11.13</v>
      </c>
      <c r="K167" s="29">
        <f t="shared" si="27"/>
        <v>403.71</v>
      </c>
      <c r="L167" s="29">
        <f t="shared" si="27"/>
        <v>1172</v>
      </c>
      <c r="M167" s="29">
        <f t="shared" si="27"/>
        <v>21.454999999999998</v>
      </c>
      <c r="N167" s="29">
        <f t="shared" si="27"/>
        <v>62.35</v>
      </c>
      <c r="O167" s="29">
        <f t="shared" si="27"/>
        <v>46.966999999999999</v>
      </c>
      <c r="P167" s="29">
        <f t="shared" si="27"/>
        <v>10.902999999999999</v>
      </c>
    </row>
    <row r="168" spans="1:16" ht="18.75" x14ac:dyDescent="0.3">
      <c r="A168" s="50" t="s">
        <v>116</v>
      </c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49"/>
    </row>
    <row r="169" spans="1:16" ht="27.75" customHeight="1" x14ac:dyDescent="0.25">
      <c r="A169" s="52" t="s">
        <v>109</v>
      </c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1"/>
    </row>
    <row r="170" spans="1:16" ht="25.5" customHeight="1" x14ac:dyDescent="0.25">
      <c r="A170" s="1"/>
      <c r="B170" s="2" t="s">
        <v>17</v>
      </c>
      <c r="C170" s="1" t="s">
        <v>85</v>
      </c>
      <c r="D170" s="1">
        <v>30</v>
      </c>
      <c r="E170" s="1">
        <v>0.86</v>
      </c>
      <c r="F170" s="1">
        <v>0.18</v>
      </c>
      <c r="G170" s="1">
        <v>2.97</v>
      </c>
      <c r="H170" s="1">
        <v>37.35</v>
      </c>
      <c r="I170" s="1">
        <v>26</v>
      </c>
      <c r="J170" s="1">
        <v>0.12</v>
      </c>
      <c r="K170" s="1">
        <v>3</v>
      </c>
      <c r="L170" s="1">
        <v>82.3</v>
      </c>
      <c r="M170" s="1">
        <v>3.3000000000000002E-2</v>
      </c>
      <c r="N170" s="1">
        <v>3</v>
      </c>
      <c r="O170" s="1">
        <v>0</v>
      </c>
      <c r="P170" s="3">
        <v>0.03</v>
      </c>
    </row>
    <row r="171" spans="1:16" ht="21.75" customHeight="1" x14ac:dyDescent="0.25">
      <c r="A171" s="1" t="s">
        <v>187</v>
      </c>
      <c r="B171" s="2">
        <v>1994</v>
      </c>
      <c r="C171" s="1" t="s">
        <v>86</v>
      </c>
      <c r="D171" s="1">
        <v>200</v>
      </c>
      <c r="E171" s="1">
        <v>16.2</v>
      </c>
      <c r="F171" s="1">
        <v>18.559999999999999</v>
      </c>
      <c r="G171" s="1">
        <v>30.17</v>
      </c>
      <c r="H171" s="1">
        <v>330</v>
      </c>
      <c r="I171" s="1">
        <v>154</v>
      </c>
      <c r="J171" s="1">
        <v>0.43</v>
      </c>
      <c r="K171" s="1">
        <v>22</v>
      </c>
      <c r="L171" s="1">
        <v>148</v>
      </c>
      <c r="M171" s="1">
        <v>0.19</v>
      </c>
      <c r="N171" s="1">
        <v>0</v>
      </c>
      <c r="O171" s="1">
        <v>5.0999999999999997E-2</v>
      </c>
      <c r="P171" s="3">
        <v>0.96</v>
      </c>
    </row>
    <row r="172" spans="1:16" ht="24" customHeight="1" x14ac:dyDescent="0.25">
      <c r="A172" s="1"/>
      <c r="B172" s="2"/>
      <c r="C172" s="1" t="s">
        <v>27</v>
      </c>
      <c r="D172" s="1">
        <v>30</v>
      </c>
      <c r="E172" s="1">
        <v>2.04</v>
      </c>
      <c r="F172" s="1">
        <v>0.39</v>
      </c>
      <c r="G172" s="1">
        <v>13.56</v>
      </c>
      <c r="H172" s="1">
        <v>80.3</v>
      </c>
      <c r="I172" s="1">
        <v>42.2</v>
      </c>
      <c r="J172" s="1">
        <v>1.17</v>
      </c>
      <c r="K172" s="1">
        <v>13.7</v>
      </c>
      <c r="L172" s="1">
        <v>67.099999999999994</v>
      </c>
      <c r="M172" s="1">
        <v>5.3999999999999999E-2</v>
      </c>
      <c r="N172" s="1">
        <v>0</v>
      </c>
      <c r="O172" s="1">
        <v>0</v>
      </c>
      <c r="P172" s="3">
        <v>0.42</v>
      </c>
    </row>
    <row r="173" spans="1:16" ht="21.75" customHeight="1" x14ac:dyDescent="0.25">
      <c r="A173" s="1" t="s">
        <v>144</v>
      </c>
      <c r="B173" s="2">
        <v>1994</v>
      </c>
      <c r="C173" s="1" t="s">
        <v>28</v>
      </c>
      <c r="D173" s="1">
        <v>200</v>
      </c>
      <c r="E173" s="1">
        <v>3.46</v>
      </c>
      <c r="F173" s="1">
        <v>1.23</v>
      </c>
      <c r="G173" s="1">
        <v>28.6</v>
      </c>
      <c r="H173" s="1">
        <v>91.7</v>
      </c>
      <c r="I173" s="1">
        <v>86</v>
      </c>
      <c r="J173" s="1">
        <v>0.7</v>
      </c>
      <c r="K173" s="1">
        <v>11</v>
      </c>
      <c r="L173" s="1">
        <v>143</v>
      </c>
      <c r="M173" s="1">
        <v>7.0000000000000007E-2</v>
      </c>
      <c r="N173" s="1">
        <v>3.5000000000000003E-2</v>
      </c>
      <c r="O173" s="1">
        <v>2.4</v>
      </c>
      <c r="P173" s="3">
        <v>0.1</v>
      </c>
    </row>
    <row r="174" spans="1:16" ht="24" customHeight="1" x14ac:dyDescent="0.25">
      <c r="A174" s="1"/>
      <c r="B174" s="2" t="s">
        <v>17</v>
      </c>
      <c r="C174" s="1" t="s">
        <v>53</v>
      </c>
      <c r="D174" s="1">
        <v>30</v>
      </c>
      <c r="E174" s="1">
        <v>2.25</v>
      </c>
      <c r="F174" s="1">
        <v>2.94</v>
      </c>
      <c r="G174" s="1">
        <v>22.32</v>
      </c>
      <c r="H174" s="1">
        <v>122.1</v>
      </c>
      <c r="I174" s="1">
        <v>48.7</v>
      </c>
      <c r="J174" s="1">
        <v>0.48</v>
      </c>
      <c r="K174" s="1">
        <v>6</v>
      </c>
      <c r="L174" s="1">
        <v>88.5</v>
      </c>
      <c r="M174" s="1">
        <v>2.4E-2</v>
      </c>
      <c r="N174" s="1">
        <v>0</v>
      </c>
      <c r="O174" s="1">
        <v>0.09</v>
      </c>
      <c r="P174" s="3">
        <v>0.4</v>
      </c>
    </row>
    <row r="175" spans="1:16" ht="21" customHeight="1" x14ac:dyDescent="0.25">
      <c r="A175" s="17"/>
      <c r="B175" s="17"/>
      <c r="C175" s="13" t="s">
        <v>18</v>
      </c>
      <c r="D175" s="17"/>
      <c r="E175" s="17">
        <f t="shared" ref="E175:P175" si="28">SUM(E170:E174)</f>
        <v>24.81</v>
      </c>
      <c r="F175" s="17">
        <f t="shared" si="28"/>
        <v>23.3</v>
      </c>
      <c r="G175" s="17">
        <f t="shared" si="28"/>
        <v>97.62</v>
      </c>
      <c r="H175" s="17">
        <f t="shared" si="28"/>
        <v>661.45</v>
      </c>
      <c r="I175" s="17">
        <f t="shared" si="28"/>
        <v>356.9</v>
      </c>
      <c r="J175" s="17">
        <f t="shared" si="28"/>
        <v>2.9</v>
      </c>
      <c r="K175" s="17">
        <f t="shared" si="28"/>
        <v>55.7</v>
      </c>
      <c r="L175" s="17">
        <f t="shared" si="28"/>
        <v>528.9</v>
      </c>
      <c r="M175" s="17">
        <f t="shared" si="28"/>
        <v>0.37100000000000005</v>
      </c>
      <c r="N175" s="17">
        <f t="shared" si="28"/>
        <v>3.0350000000000001</v>
      </c>
      <c r="O175" s="17">
        <f t="shared" si="28"/>
        <v>2.5409999999999999</v>
      </c>
      <c r="P175" s="17">
        <f t="shared" si="28"/>
        <v>1.9100000000000001</v>
      </c>
    </row>
    <row r="176" spans="1:16" ht="21" customHeight="1" x14ac:dyDescent="0.25">
      <c r="A176" s="52" t="s">
        <v>19</v>
      </c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1"/>
    </row>
    <row r="177" spans="1:16" ht="24" customHeight="1" x14ac:dyDescent="0.25">
      <c r="A177" s="1" t="s">
        <v>159</v>
      </c>
      <c r="B177" s="2">
        <v>1994</v>
      </c>
      <c r="C177" s="3" t="s">
        <v>87</v>
      </c>
      <c r="D177" s="4">
        <v>100</v>
      </c>
      <c r="E177" s="3">
        <v>3.69</v>
      </c>
      <c r="F177" s="3">
        <v>9.3699999999999992</v>
      </c>
      <c r="G177" s="3">
        <v>3.72</v>
      </c>
      <c r="H177" s="3">
        <v>111.05</v>
      </c>
      <c r="I177" s="3">
        <v>19.2</v>
      </c>
      <c r="J177" s="3">
        <v>0.2</v>
      </c>
      <c r="K177" s="3">
        <v>16.96</v>
      </c>
      <c r="L177" s="3">
        <v>82.88</v>
      </c>
      <c r="M177" s="3">
        <v>5.7000000000000002E-2</v>
      </c>
      <c r="N177" s="3">
        <v>6.3</v>
      </c>
      <c r="O177" s="3">
        <v>0.05</v>
      </c>
      <c r="P177" s="3">
        <v>2.58</v>
      </c>
    </row>
    <row r="178" spans="1:16" ht="23.25" customHeight="1" x14ac:dyDescent="0.25">
      <c r="A178" s="1" t="s">
        <v>188</v>
      </c>
      <c r="B178" s="2">
        <v>1994</v>
      </c>
      <c r="C178" s="3" t="s">
        <v>88</v>
      </c>
      <c r="D178" s="4">
        <v>250</v>
      </c>
      <c r="E178" s="3">
        <v>6.25</v>
      </c>
      <c r="F178" s="3">
        <v>7.75</v>
      </c>
      <c r="G178" s="3">
        <v>24.6</v>
      </c>
      <c r="H178" s="3">
        <v>231.25</v>
      </c>
      <c r="I178" s="3">
        <v>99</v>
      </c>
      <c r="J178" s="3">
        <v>0.4</v>
      </c>
      <c r="K178" s="3">
        <v>57</v>
      </c>
      <c r="L178" s="3">
        <v>393</v>
      </c>
      <c r="M178" s="3">
        <v>0.18</v>
      </c>
      <c r="N178" s="3">
        <v>1.2</v>
      </c>
      <c r="O178" s="3">
        <v>0</v>
      </c>
      <c r="P178" s="3">
        <v>0.25</v>
      </c>
    </row>
    <row r="179" spans="1:16" ht="21" customHeight="1" x14ac:dyDescent="0.25">
      <c r="A179" s="1" t="s">
        <v>175</v>
      </c>
      <c r="B179" s="2">
        <v>1994</v>
      </c>
      <c r="C179" s="3" t="s">
        <v>89</v>
      </c>
      <c r="D179" s="4" t="s">
        <v>93</v>
      </c>
      <c r="E179" s="3">
        <v>7.46</v>
      </c>
      <c r="F179" s="3">
        <v>10.06</v>
      </c>
      <c r="G179" s="3">
        <v>15.35</v>
      </c>
      <c r="H179" s="3">
        <v>200.3</v>
      </c>
      <c r="I179" s="3">
        <v>22.5</v>
      </c>
      <c r="J179" s="3">
        <v>0.99</v>
      </c>
      <c r="K179" s="3">
        <v>12.75</v>
      </c>
      <c r="L179" s="3">
        <v>168.3</v>
      </c>
      <c r="M179" s="3">
        <v>0.14199999999999999</v>
      </c>
      <c r="N179" s="3">
        <v>9.52</v>
      </c>
      <c r="O179" s="3">
        <v>0.32</v>
      </c>
      <c r="P179" s="3">
        <v>1.87</v>
      </c>
    </row>
    <row r="180" spans="1:16" ht="20.25" customHeight="1" x14ac:dyDescent="0.25">
      <c r="A180" s="1" t="s">
        <v>172</v>
      </c>
      <c r="B180" s="2">
        <v>1994</v>
      </c>
      <c r="C180" s="3" t="s">
        <v>70</v>
      </c>
      <c r="D180" s="4">
        <v>200</v>
      </c>
      <c r="E180" s="3">
        <v>7.2</v>
      </c>
      <c r="F180" s="3">
        <v>6.8</v>
      </c>
      <c r="G180" s="3">
        <v>50.7</v>
      </c>
      <c r="H180" s="3">
        <v>206</v>
      </c>
      <c r="I180" s="3">
        <v>39</v>
      </c>
      <c r="J180" s="3">
        <v>0.4</v>
      </c>
      <c r="K180" s="3">
        <v>12</v>
      </c>
      <c r="L180" s="3">
        <v>78</v>
      </c>
      <c r="M180" s="3">
        <v>0.08</v>
      </c>
      <c r="N180" s="3">
        <v>0</v>
      </c>
      <c r="O180" s="3">
        <v>0</v>
      </c>
      <c r="P180" s="3">
        <v>0.46</v>
      </c>
    </row>
    <row r="181" spans="1:16" ht="22.5" customHeight="1" x14ac:dyDescent="0.25">
      <c r="A181" s="1" t="s">
        <v>174</v>
      </c>
      <c r="B181" s="2">
        <v>1994</v>
      </c>
      <c r="C181" s="3" t="s">
        <v>65</v>
      </c>
      <c r="D181" s="4">
        <v>200</v>
      </c>
      <c r="E181" s="3">
        <v>3</v>
      </c>
      <c r="F181" s="3">
        <v>4.95</v>
      </c>
      <c r="G181" s="3">
        <v>17.2</v>
      </c>
      <c r="H181" s="3">
        <v>112.5</v>
      </c>
      <c r="I181" s="3">
        <v>87</v>
      </c>
      <c r="J181" s="3">
        <v>1.2</v>
      </c>
      <c r="K181" s="3">
        <v>17.100000000000001</v>
      </c>
      <c r="L181" s="3">
        <v>70</v>
      </c>
      <c r="M181" s="3">
        <v>4.4999999999999998E-2</v>
      </c>
      <c r="N181" s="3">
        <v>16.8</v>
      </c>
      <c r="O181" s="3">
        <v>30.8</v>
      </c>
      <c r="P181" s="3">
        <v>1.1000000000000001</v>
      </c>
    </row>
    <row r="182" spans="1:16" ht="19.5" customHeight="1" x14ac:dyDescent="0.25">
      <c r="A182" s="1"/>
      <c r="B182" s="2"/>
      <c r="C182" s="3" t="s">
        <v>27</v>
      </c>
      <c r="D182" s="4">
        <v>60</v>
      </c>
      <c r="E182" s="3">
        <v>4.08</v>
      </c>
      <c r="F182" s="3">
        <v>0.78</v>
      </c>
      <c r="G182" s="3">
        <v>27.12</v>
      </c>
      <c r="H182" s="3">
        <v>120.6</v>
      </c>
      <c r="I182" s="3">
        <v>42.2</v>
      </c>
      <c r="J182" s="3">
        <v>2.34</v>
      </c>
      <c r="K182" s="3">
        <v>26.4</v>
      </c>
      <c r="L182" s="3">
        <v>94.2</v>
      </c>
      <c r="M182" s="3">
        <v>0.108</v>
      </c>
      <c r="N182" s="3">
        <v>0</v>
      </c>
      <c r="O182" s="3">
        <v>0</v>
      </c>
      <c r="P182" s="3">
        <v>0.84</v>
      </c>
    </row>
    <row r="183" spans="1:16" ht="23.25" customHeight="1" x14ac:dyDescent="0.25">
      <c r="A183" s="1"/>
      <c r="B183" s="2"/>
      <c r="C183" s="3" t="s">
        <v>49</v>
      </c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9.5" customHeight="1" x14ac:dyDescent="0.25">
      <c r="A184" s="60" t="s">
        <v>18</v>
      </c>
      <c r="B184" s="60"/>
      <c r="C184" s="60"/>
      <c r="D184" s="17"/>
      <c r="E184" s="17">
        <f t="shared" ref="E184:P184" si="29">SUM(E177:E183)</f>
        <v>31.68</v>
      </c>
      <c r="F184" s="17">
        <f t="shared" si="29"/>
        <v>39.71</v>
      </c>
      <c r="G184" s="17">
        <f t="shared" si="29"/>
        <v>138.69</v>
      </c>
      <c r="H184" s="17">
        <f t="shared" si="29"/>
        <v>981.7</v>
      </c>
      <c r="I184" s="17">
        <f t="shared" si="29"/>
        <v>308.89999999999998</v>
      </c>
      <c r="J184" s="17">
        <f t="shared" si="29"/>
        <v>5.53</v>
      </c>
      <c r="K184" s="17">
        <f t="shared" si="29"/>
        <v>142.21</v>
      </c>
      <c r="L184" s="17">
        <f t="shared" si="29"/>
        <v>886.38000000000011</v>
      </c>
      <c r="M184" s="17">
        <f t="shared" si="29"/>
        <v>0.61199999999999999</v>
      </c>
      <c r="N184" s="17">
        <f t="shared" si="29"/>
        <v>33.82</v>
      </c>
      <c r="O184" s="17">
        <f t="shared" si="29"/>
        <v>31.17</v>
      </c>
      <c r="P184" s="17">
        <f t="shared" si="29"/>
        <v>7.1</v>
      </c>
    </row>
    <row r="185" spans="1:16" ht="19.5" customHeight="1" x14ac:dyDescent="0.25">
      <c r="A185" s="61" t="s">
        <v>121</v>
      </c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9"/>
    </row>
    <row r="186" spans="1:16" ht="19.5" customHeight="1" x14ac:dyDescent="0.25">
      <c r="A186" s="34"/>
      <c r="B186" s="34"/>
      <c r="C186" s="35" t="s">
        <v>125</v>
      </c>
      <c r="D186" s="29">
        <v>200</v>
      </c>
      <c r="E186" s="27">
        <v>0.8</v>
      </c>
      <c r="F186" s="27">
        <v>0.3</v>
      </c>
      <c r="G186" s="27">
        <v>2.86</v>
      </c>
      <c r="H186" s="27">
        <v>18</v>
      </c>
      <c r="I186" s="27">
        <v>25.6</v>
      </c>
      <c r="J186" s="27">
        <v>0.03</v>
      </c>
      <c r="K186" s="27">
        <v>0.1</v>
      </c>
      <c r="L186" s="27">
        <v>69</v>
      </c>
      <c r="M186" s="27">
        <v>22.4</v>
      </c>
      <c r="N186" s="27">
        <v>17.2</v>
      </c>
      <c r="O186" s="27">
        <v>2.6</v>
      </c>
      <c r="P186" s="27">
        <v>0.02</v>
      </c>
    </row>
    <row r="187" spans="1:16" ht="19.5" customHeight="1" x14ac:dyDescent="0.25">
      <c r="A187" s="34" t="s">
        <v>168</v>
      </c>
      <c r="B187" s="34">
        <v>1994</v>
      </c>
      <c r="C187" s="35" t="s">
        <v>132</v>
      </c>
      <c r="D187" s="29">
        <v>75</v>
      </c>
      <c r="E187" s="27">
        <v>11.59</v>
      </c>
      <c r="F187" s="27">
        <v>21.56</v>
      </c>
      <c r="G187" s="27">
        <v>25.64</v>
      </c>
      <c r="H187" s="27">
        <v>344.88</v>
      </c>
      <c r="I187" s="27">
        <v>19.899999999999999</v>
      </c>
      <c r="J187" s="27">
        <v>0.17</v>
      </c>
      <c r="K187" s="27">
        <v>0.25</v>
      </c>
      <c r="L187" s="27">
        <v>129.5</v>
      </c>
      <c r="M187" s="27">
        <v>89.73</v>
      </c>
      <c r="N187" s="27">
        <v>135.99</v>
      </c>
      <c r="O187" s="27">
        <v>15.01</v>
      </c>
      <c r="P187" s="27">
        <v>0.56000000000000005</v>
      </c>
    </row>
    <row r="188" spans="1:16" ht="19.5" customHeight="1" x14ac:dyDescent="0.25">
      <c r="A188" s="34"/>
      <c r="B188" s="34"/>
      <c r="C188" s="38" t="s">
        <v>18</v>
      </c>
      <c r="D188" s="27"/>
      <c r="E188" s="29">
        <f>SUM(E186:E187)</f>
        <v>12.39</v>
      </c>
      <c r="F188" s="29">
        <f t="shared" ref="F188:P188" si="30">SUM(F186:F187)</f>
        <v>21.86</v>
      </c>
      <c r="G188" s="29">
        <f t="shared" si="30"/>
        <v>28.5</v>
      </c>
      <c r="H188" s="29">
        <f t="shared" si="30"/>
        <v>362.88</v>
      </c>
      <c r="I188" s="29">
        <f t="shared" si="30"/>
        <v>45.5</v>
      </c>
      <c r="J188" s="29">
        <f t="shared" si="30"/>
        <v>0.2</v>
      </c>
      <c r="K188" s="29">
        <f t="shared" si="30"/>
        <v>0.35</v>
      </c>
      <c r="L188" s="29">
        <f t="shared" si="30"/>
        <v>198.5</v>
      </c>
      <c r="M188" s="29">
        <f t="shared" si="30"/>
        <v>112.13</v>
      </c>
      <c r="N188" s="29">
        <f t="shared" si="30"/>
        <v>153.19</v>
      </c>
      <c r="O188" s="29">
        <f t="shared" si="30"/>
        <v>17.61</v>
      </c>
      <c r="P188" s="29">
        <f t="shared" si="30"/>
        <v>0.58000000000000007</v>
      </c>
    </row>
    <row r="189" spans="1:16" ht="21" customHeight="1" x14ac:dyDescent="0.25">
      <c r="A189" s="52" t="s">
        <v>21</v>
      </c>
      <c r="B189" s="52"/>
      <c r="C189" s="52"/>
      <c r="D189" s="17"/>
      <c r="E189" s="29">
        <f>E175+E184+E188</f>
        <v>68.88</v>
      </c>
      <c r="F189" s="29">
        <f t="shared" ref="F189:P189" si="31">F175+F184+F188</f>
        <v>84.87</v>
      </c>
      <c r="G189" s="29">
        <f t="shared" si="31"/>
        <v>264.81</v>
      </c>
      <c r="H189" s="29">
        <f t="shared" si="31"/>
        <v>2006.0300000000002</v>
      </c>
      <c r="I189" s="29">
        <f t="shared" si="31"/>
        <v>711.3</v>
      </c>
      <c r="J189" s="29">
        <f t="shared" si="31"/>
        <v>8.629999999999999</v>
      </c>
      <c r="K189" s="29">
        <f t="shared" si="31"/>
        <v>198.26000000000002</v>
      </c>
      <c r="L189" s="29">
        <f t="shared" si="31"/>
        <v>1613.7800000000002</v>
      </c>
      <c r="M189" s="29">
        <f t="shared" si="31"/>
        <v>113.113</v>
      </c>
      <c r="N189" s="29">
        <f t="shared" si="31"/>
        <v>190.04500000000002</v>
      </c>
      <c r="O189" s="29">
        <f t="shared" si="31"/>
        <v>51.320999999999998</v>
      </c>
      <c r="P189" s="29">
        <f t="shared" si="31"/>
        <v>9.59</v>
      </c>
    </row>
    <row r="190" spans="1:16" ht="18.75" x14ac:dyDescent="0.3">
      <c r="A190" s="50" t="s">
        <v>117</v>
      </c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49"/>
    </row>
    <row r="191" spans="1:16" ht="22.5" customHeight="1" x14ac:dyDescent="0.25">
      <c r="A191" s="52" t="s">
        <v>109</v>
      </c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1"/>
    </row>
    <row r="192" spans="1:16" ht="20.25" customHeight="1" x14ac:dyDescent="0.25">
      <c r="A192" s="1" t="s">
        <v>142</v>
      </c>
      <c r="B192" s="2">
        <v>1994</v>
      </c>
      <c r="C192" s="1" t="s">
        <v>25</v>
      </c>
      <c r="D192" s="1" t="s">
        <v>95</v>
      </c>
      <c r="E192" s="1">
        <v>7.12</v>
      </c>
      <c r="F192" s="1">
        <v>14.88</v>
      </c>
      <c r="G192" s="1">
        <v>36.5</v>
      </c>
      <c r="H192" s="1">
        <v>332.5</v>
      </c>
      <c r="I192" s="1">
        <v>51.25</v>
      </c>
      <c r="J192" s="1">
        <v>1.375</v>
      </c>
      <c r="K192" s="1">
        <v>35</v>
      </c>
      <c r="L192" s="1">
        <v>198.2</v>
      </c>
      <c r="M192" s="1">
        <v>0.17499999999999999</v>
      </c>
      <c r="N192" s="1">
        <v>0</v>
      </c>
      <c r="O192" s="1">
        <v>2.5000000000000001E-2</v>
      </c>
      <c r="P192" s="3">
        <v>2.85</v>
      </c>
    </row>
    <row r="193" spans="1:16" x14ac:dyDescent="0.25">
      <c r="A193" s="1" t="s">
        <v>143</v>
      </c>
      <c r="B193" s="2">
        <v>1997</v>
      </c>
      <c r="C193" s="1" t="s">
        <v>26</v>
      </c>
      <c r="D193" s="1">
        <v>30</v>
      </c>
      <c r="E193" s="1">
        <v>8.5749999999999993</v>
      </c>
      <c r="F193" s="1">
        <v>6.3</v>
      </c>
      <c r="G193" s="1">
        <v>8.6</v>
      </c>
      <c r="H193" s="1">
        <v>133</v>
      </c>
      <c r="I193" s="1">
        <v>166</v>
      </c>
      <c r="J193" s="1">
        <v>1.75</v>
      </c>
      <c r="K193" s="1">
        <v>14.5</v>
      </c>
      <c r="L193" s="1">
        <v>174.3</v>
      </c>
      <c r="M193" s="1">
        <v>8.9999999999999993E-3</v>
      </c>
      <c r="N193" s="1">
        <v>0.21</v>
      </c>
      <c r="O193" s="1">
        <v>6.3E-2</v>
      </c>
      <c r="P193" s="3">
        <v>0.12</v>
      </c>
    </row>
    <row r="194" spans="1:16" ht="18.75" customHeight="1" x14ac:dyDescent="0.25">
      <c r="A194" s="1"/>
      <c r="B194" s="2"/>
      <c r="C194" s="1" t="s">
        <v>27</v>
      </c>
      <c r="D194" s="1">
        <v>60</v>
      </c>
      <c r="E194" s="1">
        <v>4.08</v>
      </c>
      <c r="F194" s="1">
        <v>0.78</v>
      </c>
      <c r="G194" s="1">
        <v>27.12</v>
      </c>
      <c r="H194" s="1">
        <v>130.6</v>
      </c>
      <c r="I194" s="1">
        <v>42.2</v>
      </c>
      <c r="J194" s="1">
        <v>2.34</v>
      </c>
      <c r="K194" s="1">
        <v>26.4</v>
      </c>
      <c r="L194" s="1">
        <v>94.2</v>
      </c>
      <c r="M194" s="1">
        <v>0.108</v>
      </c>
      <c r="N194" s="1">
        <v>0</v>
      </c>
      <c r="O194" s="1">
        <v>0</v>
      </c>
      <c r="P194" s="3">
        <v>0.84</v>
      </c>
    </row>
    <row r="195" spans="1:16" ht="20.25" customHeight="1" x14ac:dyDescent="0.25">
      <c r="A195" s="1" t="s">
        <v>176</v>
      </c>
      <c r="B195" s="2">
        <v>1997</v>
      </c>
      <c r="C195" s="1" t="s">
        <v>22</v>
      </c>
      <c r="D195" s="1">
        <v>200</v>
      </c>
      <c r="E195" s="1">
        <v>2.84</v>
      </c>
      <c r="F195" s="1">
        <v>2</v>
      </c>
      <c r="G195" s="1">
        <v>25.4</v>
      </c>
      <c r="H195" s="1">
        <v>149.6</v>
      </c>
      <c r="I195" s="1">
        <v>94</v>
      </c>
      <c r="J195" s="1">
        <v>0</v>
      </c>
      <c r="K195" s="1">
        <v>0</v>
      </c>
      <c r="L195" s="1">
        <v>80</v>
      </c>
      <c r="M195" s="1">
        <v>0.02</v>
      </c>
      <c r="N195" s="1">
        <v>0.4</v>
      </c>
      <c r="O195" s="1">
        <v>0</v>
      </c>
      <c r="P195" s="3">
        <v>0</v>
      </c>
    </row>
    <row r="196" spans="1:16" ht="17.25" customHeight="1" x14ac:dyDescent="0.25">
      <c r="A196" s="17"/>
      <c r="B196" s="17"/>
      <c r="C196" s="13" t="s">
        <v>18</v>
      </c>
      <c r="D196" s="17"/>
      <c r="E196" s="17">
        <f t="shared" ref="E196:P196" si="32">SUM(E192:E195)</f>
        <v>22.614999999999998</v>
      </c>
      <c r="F196" s="17">
        <f t="shared" si="32"/>
        <v>23.96</v>
      </c>
      <c r="G196" s="17">
        <f t="shared" si="32"/>
        <v>97.62</v>
      </c>
      <c r="H196" s="17">
        <f t="shared" si="32"/>
        <v>745.7</v>
      </c>
      <c r="I196" s="17">
        <f t="shared" si="32"/>
        <v>353.45</v>
      </c>
      <c r="J196" s="17">
        <f t="shared" si="32"/>
        <v>5.4649999999999999</v>
      </c>
      <c r="K196" s="17">
        <f t="shared" si="32"/>
        <v>75.900000000000006</v>
      </c>
      <c r="L196" s="17">
        <f t="shared" si="32"/>
        <v>546.70000000000005</v>
      </c>
      <c r="M196" s="17">
        <f t="shared" si="32"/>
        <v>0.312</v>
      </c>
      <c r="N196" s="17">
        <f t="shared" si="32"/>
        <v>0.61</v>
      </c>
      <c r="O196" s="17">
        <f t="shared" si="32"/>
        <v>8.7999999999999995E-2</v>
      </c>
      <c r="P196" s="17">
        <f t="shared" si="32"/>
        <v>3.81</v>
      </c>
    </row>
    <row r="197" spans="1:16" ht="18.75" customHeight="1" x14ac:dyDescent="0.25">
      <c r="A197" s="52" t="s">
        <v>19</v>
      </c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1"/>
    </row>
    <row r="198" spans="1:16" ht="20.25" customHeight="1" x14ac:dyDescent="0.25">
      <c r="A198" s="1" t="s">
        <v>156</v>
      </c>
      <c r="B198" s="2">
        <v>1997</v>
      </c>
      <c r="C198" s="3" t="s">
        <v>90</v>
      </c>
      <c r="D198" s="4">
        <v>100</v>
      </c>
      <c r="E198" s="3">
        <v>2.2999999999999998</v>
      </c>
      <c r="F198" s="3">
        <v>2.8</v>
      </c>
      <c r="G198" s="3">
        <v>5.8</v>
      </c>
      <c r="H198" s="3">
        <v>138</v>
      </c>
      <c r="I198" s="3">
        <v>59</v>
      </c>
      <c r="J198" s="3">
        <v>1.7</v>
      </c>
      <c r="K198" s="3">
        <v>13</v>
      </c>
      <c r="L198" s="3">
        <v>69</v>
      </c>
      <c r="M198" s="3">
        <v>0.03</v>
      </c>
      <c r="N198" s="3">
        <v>9.9</v>
      </c>
      <c r="O198" s="3">
        <v>0</v>
      </c>
      <c r="P198" s="3">
        <v>1.3</v>
      </c>
    </row>
    <row r="199" spans="1:16" ht="22.5" customHeight="1" x14ac:dyDescent="0.25">
      <c r="A199" s="1" t="s">
        <v>169</v>
      </c>
      <c r="B199" s="2"/>
      <c r="C199" s="3" t="s">
        <v>91</v>
      </c>
      <c r="D199" s="4">
        <v>250</v>
      </c>
      <c r="E199" s="3">
        <v>7.87</v>
      </c>
      <c r="F199" s="3">
        <v>14.6</v>
      </c>
      <c r="G199" s="3">
        <v>41.5</v>
      </c>
      <c r="H199" s="3">
        <v>190</v>
      </c>
      <c r="I199" s="3">
        <v>122</v>
      </c>
      <c r="J199" s="3">
        <v>0.57599999999999996</v>
      </c>
      <c r="K199" s="3">
        <v>45.6</v>
      </c>
      <c r="L199" s="3">
        <v>204</v>
      </c>
      <c r="M199" s="3">
        <v>0.156</v>
      </c>
      <c r="N199" s="3">
        <v>5.12</v>
      </c>
      <c r="O199" s="3">
        <v>0</v>
      </c>
      <c r="P199" s="3">
        <v>0.375</v>
      </c>
    </row>
    <row r="200" spans="1:16" ht="20.25" customHeight="1" x14ac:dyDescent="0.25">
      <c r="A200" s="1" t="s">
        <v>170</v>
      </c>
      <c r="B200" s="2"/>
      <c r="C200" s="3" t="s">
        <v>92</v>
      </c>
      <c r="D200" s="4" t="s">
        <v>93</v>
      </c>
      <c r="E200" s="3">
        <v>15.38</v>
      </c>
      <c r="F200" s="3">
        <v>10.6</v>
      </c>
      <c r="G200" s="3">
        <v>28.3</v>
      </c>
      <c r="H200" s="3">
        <v>293.13</v>
      </c>
      <c r="I200" s="3">
        <v>144.4</v>
      </c>
      <c r="J200" s="3">
        <v>0.51</v>
      </c>
      <c r="K200" s="3">
        <v>31.25</v>
      </c>
      <c r="L200" s="3">
        <v>189</v>
      </c>
      <c r="M200" s="3">
        <v>0.19</v>
      </c>
      <c r="N200" s="3">
        <v>0</v>
      </c>
      <c r="O200" s="3">
        <v>0</v>
      </c>
      <c r="P200" s="3">
        <v>0.4</v>
      </c>
    </row>
    <row r="201" spans="1:16" ht="20.25" customHeight="1" x14ac:dyDescent="0.25">
      <c r="A201" s="1" t="s">
        <v>148</v>
      </c>
      <c r="B201" s="42" t="s">
        <v>192</v>
      </c>
      <c r="C201" s="3" t="s">
        <v>32</v>
      </c>
      <c r="D201" s="4">
        <v>200</v>
      </c>
      <c r="E201" s="3">
        <v>4</v>
      </c>
      <c r="F201" s="3">
        <v>6.6</v>
      </c>
      <c r="G201" s="3">
        <v>18.399999999999999</v>
      </c>
      <c r="H201" s="3">
        <v>176.7</v>
      </c>
      <c r="I201" s="3">
        <v>116</v>
      </c>
      <c r="J201" s="3">
        <v>0.9</v>
      </c>
      <c r="K201" s="3">
        <v>14.6</v>
      </c>
      <c r="L201" s="3">
        <v>90</v>
      </c>
      <c r="M201" s="3">
        <v>0.06</v>
      </c>
      <c r="N201" s="3">
        <v>1.8</v>
      </c>
      <c r="O201" s="3">
        <v>0</v>
      </c>
      <c r="P201" s="3">
        <v>2</v>
      </c>
    </row>
    <row r="202" spans="1:16" ht="23.25" customHeight="1" x14ac:dyDescent="0.25">
      <c r="A202" s="1" t="s">
        <v>153</v>
      </c>
      <c r="B202" s="2">
        <v>1994</v>
      </c>
      <c r="C202" s="3" t="s">
        <v>41</v>
      </c>
      <c r="D202" s="4">
        <v>200</v>
      </c>
      <c r="E202" s="3">
        <v>0</v>
      </c>
      <c r="F202" s="3">
        <v>0</v>
      </c>
      <c r="G202" s="3">
        <v>36</v>
      </c>
      <c r="H202" s="3">
        <v>96</v>
      </c>
      <c r="I202" s="3">
        <v>22</v>
      </c>
      <c r="J202" s="3">
        <v>0.2</v>
      </c>
      <c r="K202" s="3">
        <v>2</v>
      </c>
      <c r="L202" s="3">
        <v>36</v>
      </c>
      <c r="M202" s="3">
        <v>0</v>
      </c>
      <c r="N202" s="3">
        <v>1.8</v>
      </c>
      <c r="O202" s="3">
        <v>2.2000000000000002</v>
      </c>
      <c r="P202" s="3">
        <v>0.2</v>
      </c>
    </row>
    <row r="203" spans="1:16" ht="18.75" customHeight="1" x14ac:dyDescent="0.25">
      <c r="A203" s="1"/>
      <c r="B203" s="2"/>
      <c r="C203" s="3" t="s">
        <v>48</v>
      </c>
      <c r="D203" s="4">
        <v>60</v>
      </c>
      <c r="E203" s="3">
        <v>4.08</v>
      </c>
      <c r="F203" s="3">
        <v>0.78</v>
      </c>
      <c r="G203" s="3">
        <v>27.12</v>
      </c>
      <c r="H203" s="3">
        <v>130.6</v>
      </c>
      <c r="I203" s="3">
        <v>42.2</v>
      </c>
      <c r="J203" s="3">
        <v>2.34</v>
      </c>
      <c r="K203" s="3">
        <v>26.4</v>
      </c>
      <c r="L203" s="3">
        <v>67.3</v>
      </c>
      <c r="M203" s="3">
        <v>0.108</v>
      </c>
      <c r="N203" s="3">
        <v>0</v>
      </c>
      <c r="O203" s="3">
        <v>0</v>
      </c>
      <c r="P203" s="3">
        <v>0.84</v>
      </c>
    </row>
    <row r="204" spans="1:16" ht="19.5" customHeight="1" x14ac:dyDescent="0.25">
      <c r="A204" s="1"/>
      <c r="B204" s="2"/>
      <c r="C204" s="3" t="s">
        <v>94</v>
      </c>
      <c r="D204" s="4">
        <v>100</v>
      </c>
      <c r="E204" s="3">
        <v>0.9</v>
      </c>
      <c r="F204" s="3">
        <v>0.2</v>
      </c>
      <c r="G204" s="3">
        <v>8.1</v>
      </c>
      <c r="H204" s="3">
        <v>53</v>
      </c>
      <c r="I204" s="3">
        <v>44</v>
      </c>
      <c r="J204" s="3">
        <v>0.3</v>
      </c>
      <c r="K204" s="3">
        <v>13</v>
      </c>
      <c r="L204" s="3">
        <v>53</v>
      </c>
      <c r="M204" s="3">
        <v>0.04</v>
      </c>
      <c r="N204" s="3">
        <v>20</v>
      </c>
      <c r="O204" s="3">
        <v>0</v>
      </c>
      <c r="P204" s="3">
        <v>0.8</v>
      </c>
    </row>
    <row r="205" spans="1:16" ht="18.75" customHeight="1" x14ac:dyDescent="0.25">
      <c r="A205" s="60" t="s">
        <v>18</v>
      </c>
      <c r="B205" s="60"/>
      <c r="C205" s="60"/>
      <c r="D205" s="17"/>
      <c r="E205" s="17">
        <f>SUM(E198:E204)</f>
        <v>34.53</v>
      </c>
      <c r="F205" s="17">
        <f t="shared" ref="F205:P205" si="33">SUM(F198:F204)</f>
        <v>35.580000000000005</v>
      </c>
      <c r="G205" s="17">
        <f t="shared" si="33"/>
        <v>165.22</v>
      </c>
      <c r="H205" s="17">
        <f t="shared" si="33"/>
        <v>1077.4299999999998</v>
      </c>
      <c r="I205" s="17">
        <f t="shared" si="33"/>
        <v>549.59999999999991</v>
      </c>
      <c r="J205" s="17">
        <f t="shared" si="33"/>
        <v>6.5259999999999989</v>
      </c>
      <c r="K205" s="17">
        <f t="shared" si="33"/>
        <v>145.85</v>
      </c>
      <c r="L205" s="17">
        <f t="shared" si="33"/>
        <v>708.3</v>
      </c>
      <c r="M205" s="17">
        <f t="shared" si="33"/>
        <v>0.58400000000000007</v>
      </c>
      <c r="N205" s="17">
        <f t="shared" si="33"/>
        <v>38.620000000000005</v>
      </c>
      <c r="O205" s="17">
        <f t="shared" si="33"/>
        <v>2.2000000000000002</v>
      </c>
      <c r="P205" s="17">
        <f t="shared" si="33"/>
        <v>5.915</v>
      </c>
    </row>
    <row r="206" spans="1:16" ht="18.75" customHeight="1" x14ac:dyDescent="0.25">
      <c r="A206" s="61" t="s">
        <v>121</v>
      </c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9"/>
    </row>
    <row r="207" spans="1:16" ht="18.75" customHeight="1" x14ac:dyDescent="0.25">
      <c r="A207" s="34" t="s">
        <v>171</v>
      </c>
      <c r="B207" s="43">
        <v>1994</v>
      </c>
      <c r="C207" s="35" t="s">
        <v>126</v>
      </c>
      <c r="D207" s="29">
        <v>200</v>
      </c>
      <c r="E207" s="27">
        <v>7.8</v>
      </c>
      <c r="F207" s="27">
        <v>5</v>
      </c>
      <c r="G207" s="27">
        <v>9.6</v>
      </c>
      <c r="H207" s="27">
        <v>128.30000000000001</v>
      </c>
      <c r="I207" s="27">
        <v>19.8</v>
      </c>
      <c r="J207" s="27">
        <v>0.3</v>
      </c>
      <c r="K207" s="27">
        <v>2.6</v>
      </c>
      <c r="L207" s="27">
        <v>80</v>
      </c>
      <c r="M207" s="27">
        <v>240</v>
      </c>
      <c r="N207" s="27">
        <v>180</v>
      </c>
      <c r="O207" s="27">
        <v>28</v>
      </c>
      <c r="P207" s="27">
        <v>0.36</v>
      </c>
    </row>
    <row r="208" spans="1:16" ht="18.75" customHeight="1" x14ac:dyDescent="0.25">
      <c r="A208" s="34"/>
      <c r="B208" s="34"/>
      <c r="C208" s="35" t="s">
        <v>133</v>
      </c>
      <c r="D208" s="29">
        <v>50</v>
      </c>
      <c r="E208" s="27">
        <v>1.96</v>
      </c>
      <c r="F208" s="27">
        <v>15.3</v>
      </c>
      <c r="G208" s="27">
        <v>31.26</v>
      </c>
      <c r="H208" s="27">
        <v>280.5</v>
      </c>
      <c r="I208" s="27">
        <v>56</v>
      </c>
      <c r="J208" s="27">
        <v>0.64</v>
      </c>
      <c r="K208" s="27">
        <v>8</v>
      </c>
      <c r="L208" s="27">
        <v>127.3</v>
      </c>
      <c r="M208" s="27">
        <v>3.5999999999999997E-2</v>
      </c>
      <c r="N208" s="27">
        <v>0</v>
      </c>
      <c r="O208" s="27">
        <v>0.12</v>
      </c>
      <c r="P208" s="27">
        <v>0.6</v>
      </c>
    </row>
    <row r="209" spans="1:16" ht="18.75" customHeight="1" x14ac:dyDescent="0.25">
      <c r="A209" s="34"/>
      <c r="B209" s="34"/>
      <c r="C209" s="34" t="s">
        <v>18</v>
      </c>
      <c r="D209" s="27"/>
      <c r="E209" s="29">
        <f>E207+E208</f>
        <v>9.76</v>
      </c>
      <c r="F209" s="29">
        <f t="shared" ref="F209:P209" si="34">F207+F208</f>
        <v>20.3</v>
      </c>
      <c r="G209" s="29">
        <f t="shared" si="34"/>
        <v>40.86</v>
      </c>
      <c r="H209" s="29">
        <f t="shared" si="34"/>
        <v>408.8</v>
      </c>
      <c r="I209" s="29">
        <f t="shared" si="34"/>
        <v>75.8</v>
      </c>
      <c r="J209" s="29">
        <f t="shared" si="34"/>
        <v>0.94</v>
      </c>
      <c r="K209" s="29">
        <f t="shared" si="34"/>
        <v>10.6</v>
      </c>
      <c r="L209" s="29">
        <f t="shared" si="34"/>
        <v>207.3</v>
      </c>
      <c r="M209" s="29">
        <f t="shared" si="34"/>
        <v>240.036</v>
      </c>
      <c r="N209" s="29">
        <f t="shared" si="34"/>
        <v>180</v>
      </c>
      <c r="O209" s="29">
        <f t="shared" si="34"/>
        <v>28.12</v>
      </c>
      <c r="P209" s="29">
        <f t="shared" si="34"/>
        <v>0.96</v>
      </c>
    </row>
    <row r="210" spans="1:16" ht="23.25" customHeight="1" x14ac:dyDescent="0.25">
      <c r="A210" s="52" t="s">
        <v>21</v>
      </c>
      <c r="B210" s="52"/>
      <c r="C210" s="52"/>
      <c r="D210" s="17"/>
      <c r="E210" s="29">
        <f>E196+E205+E209</f>
        <v>66.905000000000001</v>
      </c>
      <c r="F210" s="29">
        <f t="shared" ref="F210:P210" si="35">F196+F205+F209</f>
        <v>79.84</v>
      </c>
      <c r="G210" s="29">
        <f t="shared" si="35"/>
        <v>303.70000000000005</v>
      </c>
      <c r="H210" s="29">
        <f t="shared" si="35"/>
        <v>2231.9299999999998</v>
      </c>
      <c r="I210" s="29">
        <f t="shared" si="35"/>
        <v>978.84999999999991</v>
      </c>
      <c r="J210" s="29">
        <f t="shared" si="35"/>
        <v>12.930999999999999</v>
      </c>
      <c r="K210" s="29">
        <f t="shared" si="35"/>
        <v>232.35</v>
      </c>
      <c r="L210" s="29">
        <f t="shared" si="35"/>
        <v>1462.3</v>
      </c>
      <c r="M210" s="29">
        <f t="shared" si="35"/>
        <v>240.93199999999999</v>
      </c>
      <c r="N210" s="29">
        <f t="shared" si="35"/>
        <v>219.23000000000002</v>
      </c>
      <c r="O210" s="29">
        <f t="shared" si="35"/>
        <v>30.408000000000001</v>
      </c>
      <c r="P210" s="29">
        <f t="shared" si="35"/>
        <v>10.684999999999999</v>
      </c>
    </row>
    <row r="211" spans="1:16" ht="21.75" customHeight="1" x14ac:dyDescent="0.3">
      <c r="A211" s="50" t="s">
        <v>118</v>
      </c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49"/>
    </row>
    <row r="212" spans="1:16" ht="16.5" customHeight="1" x14ac:dyDescent="0.25">
      <c r="A212" s="52" t="s">
        <v>109</v>
      </c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1"/>
    </row>
    <row r="213" spans="1:16" ht="21.75" customHeight="1" x14ac:dyDescent="0.25">
      <c r="A213" s="1" t="s">
        <v>156</v>
      </c>
      <c r="B213" s="2">
        <v>1994</v>
      </c>
      <c r="C213" s="1" t="s">
        <v>100</v>
      </c>
      <c r="D213" s="1">
        <v>40</v>
      </c>
      <c r="E213" s="1">
        <v>0.44</v>
      </c>
      <c r="F213" s="1">
        <v>0.08</v>
      </c>
      <c r="G213" s="1">
        <v>1.52</v>
      </c>
      <c r="H213" s="1">
        <v>20.6</v>
      </c>
      <c r="I213" s="1">
        <v>9.69</v>
      </c>
      <c r="J213" s="1">
        <v>1.36</v>
      </c>
      <c r="K213" s="1">
        <v>8</v>
      </c>
      <c r="L213" s="1">
        <v>60.3</v>
      </c>
      <c r="M213" s="1">
        <v>2.5999999999999999E-2</v>
      </c>
      <c r="N213" s="1">
        <v>9.6</v>
      </c>
      <c r="O213" s="1">
        <v>0</v>
      </c>
      <c r="P213" s="3">
        <v>0.28000000000000003</v>
      </c>
    </row>
    <row r="214" spans="1:16" ht="23.25" customHeight="1" x14ac:dyDescent="0.25">
      <c r="A214" s="1" t="s">
        <v>189</v>
      </c>
      <c r="B214" s="2">
        <v>1994</v>
      </c>
      <c r="C214" s="1" t="s">
        <v>101</v>
      </c>
      <c r="D214" s="1">
        <v>200</v>
      </c>
      <c r="E214" s="1">
        <v>16.28</v>
      </c>
      <c r="F214" s="1">
        <v>23.2</v>
      </c>
      <c r="G214" s="1">
        <v>59</v>
      </c>
      <c r="H214" s="1">
        <v>493.5</v>
      </c>
      <c r="I214" s="1">
        <v>78</v>
      </c>
      <c r="J214" s="1">
        <v>2.1</v>
      </c>
      <c r="K214" s="1">
        <v>38</v>
      </c>
      <c r="L214" s="1">
        <v>1118</v>
      </c>
      <c r="M214" s="1">
        <v>0.2</v>
      </c>
      <c r="N214" s="1">
        <v>0</v>
      </c>
      <c r="O214" s="1">
        <v>0.05</v>
      </c>
      <c r="P214" s="3">
        <v>2.6</v>
      </c>
    </row>
    <row r="215" spans="1:16" ht="24" customHeight="1" x14ac:dyDescent="0.25">
      <c r="A215" s="1"/>
      <c r="B215" s="2"/>
      <c r="C215" s="1" t="s">
        <v>102</v>
      </c>
      <c r="D215" s="1">
        <v>30</v>
      </c>
      <c r="E215" s="1">
        <v>2.04</v>
      </c>
      <c r="F215" s="1">
        <v>0.39</v>
      </c>
      <c r="G215" s="1">
        <v>13.56</v>
      </c>
      <c r="H215" s="1">
        <v>130.30000000000001</v>
      </c>
      <c r="I215" s="1">
        <v>42.2</v>
      </c>
      <c r="J215" s="1">
        <v>1.17</v>
      </c>
      <c r="K215" s="1">
        <v>13.7</v>
      </c>
      <c r="L215" s="1">
        <v>57.1</v>
      </c>
      <c r="M215" s="1">
        <v>5.3999999999999999E-2</v>
      </c>
      <c r="N215" s="1">
        <v>0</v>
      </c>
      <c r="O215" s="1">
        <v>0</v>
      </c>
      <c r="P215" s="3">
        <v>0.42</v>
      </c>
    </row>
    <row r="216" spans="1:16" ht="21" customHeight="1" x14ac:dyDescent="0.25">
      <c r="A216" s="1" t="s">
        <v>144</v>
      </c>
      <c r="B216" s="2">
        <v>1994</v>
      </c>
      <c r="C216" s="1" t="s">
        <v>28</v>
      </c>
      <c r="D216" s="1">
        <v>200</v>
      </c>
      <c r="E216" s="1">
        <v>3.46</v>
      </c>
      <c r="F216" s="1">
        <v>1.23</v>
      </c>
      <c r="G216" s="1">
        <v>28.6</v>
      </c>
      <c r="H216" s="1">
        <v>101.7</v>
      </c>
      <c r="I216" s="1">
        <v>86</v>
      </c>
      <c r="J216" s="1">
        <v>0.7</v>
      </c>
      <c r="K216" s="1">
        <v>11</v>
      </c>
      <c r="L216" s="1">
        <v>125</v>
      </c>
      <c r="M216" s="1">
        <v>7.0000000000000007E-2</v>
      </c>
      <c r="N216" s="1">
        <v>3.5000000000000003E-2</v>
      </c>
      <c r="O216" s="1">
        <v>2.4</v>
      </c>
      <c r="P216" s="3">
        <v>0.1</v>
      </c>
    </row>
    <row r="217" spans="1:16" ht="22.5" customHeight="1" x14ac:dyDescent="0.25">
      <c r="A217" s="17"/>
      <c r="B217" s="17"/>
      <c r="C217" s="13" t="s">
        <v>18</v>
      </c>
      <c r="D217" s="17"/>
      <c r="E217" s="17">
        <f t="shared" ref="E217:P217" si="36">SUM(E213:E216)</f>
        <v>22.220000000000002</v>
      </c>
      <c r="F217" s="17">
        <f t="shared" si="36"/>
        <v>24.9</v>
      </c>
      <c r="G217" s="17">
        <f t="shared" si="36"/>
        <v>102.68</v>
      </c>
      <c r="H217" s="17">
        <f t="shared" si="36"/>
        <v>746.10000000000014</v>
      </c>
      <c r="I217" s="17">
        <f t="shared" si="36"/>
        <v>215.89</v>
      </c>
      <c r="J217" s="17">
        <f t="shared" si="36"/>
        <v>5.33</v>
      </c>
      <c r="K217" s="17">
        <f t="shared" si="36"/>
        <v>70.7</v>
      </c>
      <c r="L217" s="17">
        <f t="shared" si="36"/>
        <v>1360.3999999999999</v>
      </c>
      <c r="M217" s="17">
        <f t="shared" si="36"/>
        <v>0.35000000000000003</v>
      </c>
      <c r="N217" s="17">
        <f t="shared" si="36"/>
        <v>9.6349999999999998</v>
      </c>
      <c r="O217" s="17">
        <f t="shared" si="36"/>
        <v>2.4499999999999997</v>
      </c>
      <c r="P217" s="17">
        <f t="shared" si="36"/>
        <v>3.4</v>
      </c>
    </row>
    <row r="218" spans="1:16" ht="20.25" customHeight="1" x14ac:dyDescent="0.25">
      <c r="A218" s="52" t="s">
        <v>19</v>
      </c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1"/>
    </row>
    <row r="219" spans="1:16" ht="23.25" customHeight="1" x14ac:dyDescent="0.25">
      <c r="A219" s="1" t="s">
        <v>157</v>
      </c>
      <c r="B219" s="2">
        <v>1994</v>
      </c>
      <c r="C219" s="3" t="s">
        <v>103</v>
      </c>
      <c r="D219" s="4">
        <v>100</v>
      </c>
      <c r="E219" s="3">
        <v>2.6</v>
      </c>
      <c r="F219" s="3">
        <v>7.09</v>
      </c>
      <c r="G219" s="3">
        <v>3.1</v>
      </c>
      <c r="H219" s="3">
        <v>103.5</v>
      </c>
      <c r="I219" s="3">
        <v>32.799999999999997</v>
      </c>
      <c r="J219" s="3">
        <v>0.8</v>
      </c>
      <c r="K219" s="3">
        <v>19.38</v>
      </c>
      <c r="L219" s="3">
        <v>65</v>
      </c>
      <c r="M219" s="3">
        <v>0.03</v>
      </c>
      <c r="N219" s="3">
        <v>8.1</v>
      </c>
      <c r="O219" s="3">
        <v>0</v>
      </c>
      <c r="P219" s="3">
        <v>0.4</v>
      </c>
    </row>
    <row r="220" spans="1:16" ht="23.25" customHeight="1" x14ac:dyDescent="0.25">
      <c r="A220" s="1" t="s">
        <v>190</v>
      </c>
      <c r="B220" s="2">
        <v>1994</v>
      </c>
      <c r="C220" s="3" t="s">
        <v>74</v>
      </c>
      <c r="D220" s="4" t="s">
        <v>96</v>
      </c>
      <c r="E220" s="3">
        <v>4.5</v>
      </c>
      <c r="F220" s="3">
        <v>10.3</v>
      </c>
      <c r="G220" s="3">
        <v>26.88</v>
      </c>
      <c r="H220" s="3">
        <v>158.80000000000001</v>
      </c>
      <c r="I220" s="3">
        <v>170</v>
      </c>
      <c r="J220" s="3">
        <v>1.36</v>
      </c>
      <c r="K220" s="3">
        <v>8.3000000000000007</v>
      </c>
      <c r="L220" s="3">
        <v>257</v>
      </c>
      <c r="M220" s="3">
        <v>0.06</v>
      </c>
      <c r="N220" s="3">
        <v>9</v>
      </c>
      <c r="O220" s="3">
        <v>0.2</v>
      </c>
      <c r="P220" s="3">
        <v>0.9</v>
      </c>
    </row>
    <row r="221" spans="1:16" ht="18.75" customHeight="1" x14ac:dyDescent="0.25">
      <c r="A221" s="1" t="s">
        <v>191</v>
      </c>
      <c r="B221" s="2">
        <v>1994</v>
      </c>
      <c r="C221" s="3" t="s">
        <v>104</v>
      </c>
      <c r="D221" s="4">
        <v>100</v>
      </c>
      <c r="E221" s="3">
        <v>16.3</v>
      </c>
      <c r="F221" s="3">
        <v>8.1</v>
      </c>
      <c r="G221" s="3">
        <v>4.3</v>
      </c>
      <c r="H221" s="3">
        <v>181.3</v>
      </c>
      <c r="I221" s="3">
        <v>182</v>
      </c>
      <c r="J221" s="3">
        <v>1.3</v>
      </c>
      <c r="K221" s="3">
        <v>21.75</v>
      </c>
      <c r="L221" s="3">
        <v>186</v>
      </c>
      <c r="M221" s="3">
        <v>0.157</v>
      </c>
      <c r="N221" s="3">
        <v>0</v>
      </c>
      <c r="O221" s="3">
        <v>0.23</v>
      </c>
      <c r="P221" s="3">
        <v>0.5</v>
      </c>
    </row>
    <row r="222" spans="1:16" ht="20.25" customHeight="1" x14ac:dyDescent="0.25">
      <c r="A222" s="1" t="s">
        <v>179</v>
      </c>
      <c r="B222" s="2">
        <v>1994</v>
      </c>
      <c r="C222" s="3" t="s">
        <v>105</v>
      </c>
      <c r="D222" s="4">
        <v>200</v>
      </c>
      <c r="E222" s="3">
        <v>8.5</v>
      </c>
      <c r="F222" s="3">
        <v>6.38</v>
      </c>
      <c r="G222" s="3">
        <v>29.2</v>
      </c>
      <c r="H222" s="3">
        <v>222</v>
      </c>
      <c r="I222" s="3">
        <v>39</v>
      </c>
      <c r="J222" s="3">
        <v>0.8</v>
      </c>
      <c r="K222" s="3">
        <v>24</v>
      </c>
      <c r="L222" s="3">
        <v>129</v>
      </c>
      <c r="M222" s="3">
        <v>0.16</v>
      </c>
      <c r="N222" s="3">
        <v>0</v>
      </c>
      <c r="O222" s="3">
        <v>0</v>
      </c>
      <c r="P222" s="3">
        <v>0.9</v>
      </c>
    </row>
    <row r="223" spans="1:16" ht="21" customHeight="1" x14ac:dyDescent="0.25">
      <c r="A223" s="1" t="s">
        <v>204</v>
      </c>
      <c r="B223" s="2">
        <v>1994</v>
      </c>
      <c r="C223" s="3" t="s">
        <v>76</v>
      </c>
      <c r="D223" s="4">
        <v>200</v>
      </c>
      <c r="E223" s="3">
        <v>1.8</v>
      </c>
      <c r="F223" s="3">
        <v>0</v>
      </c>
      <c r="G223" s="3">
        <v>26</v>
      </c>
      <c r="H223" s="3">
        <v>106</v>
      </c>
      <c r="I223" s="3">
        <v>58</v>
      </c>
      <c r="J223" s="3">
        <v>0.2</v>
      </c>
      <c r="K223" s="3">
        <v>2</v>
      </c>
      <c r="L223" s="3">
        <v>36</v>
      </c>
      <c r="M223" s="3">
        <v>0</v>
      </c>
      <c r="N223" s="3">
        <v>18.8</v>
      </c>
      <c r="O223" s="3">
        <v>25.3</v>
      </c>
      <c r="P223" s="3">
        <v>0.2</v>
      </c>
    </row>
    <row r="224" spans="1:16" ht="21" customHeight="1" x14ac:dyDescent="0.25">
      <c r="A224" s="1"/>
      <c r="B224" s="2"/>
      <c r="C224" s="3" t="s">
        <v>27</v>
      </c>
      <c r="D224" s="4">
        <v>60</v>
      </c>
      <c r="E224" s="3">
        <v>4.08</v>
      </c>
      <c r="F224" s="3">
        <v>0.78</v>
      </c>
      <c r="G224" s="3">
        <v>27.12</v>
      </c>
      <c r="H224" s="3">
        <v>130.6</v>
      </c>
      <c r="I224" s="3">
        <v>42.2</v>
      </c>
      <c r="J224" s="3">
        <v>2.34</v>
      </c>
      <c r="K224" s="3">
        <v>26.4</v>
      </c>
      <c r="L224" s="3">
        <v>94.2</v>
      </c>
      <c r="M224" s="3">
        <v>0.108</v>
      </c>
      <c r="N224" s="3">
        <v>0</v>
      </c>
      <c r="O224" s="3">
        <v>0</v>
      </c>
      <c r="P224" s="3">
        <v>0.84</v>
      </c>
    </row>
    <row r="225" spans="1:16" ht="19.5" customHeight="1" x14ac:dyDescent="0.25">
      <c r="A225" s="1"/>
      <c r="B225" s="2"/>
      <c r="C225" s="3" t="s">
        <v>106</v>
      </c>
      <c r="D225" s="4">
        <v>100</v>
      </c>
      <c r="E225" s="3">
        <v>0.4</v>
      </c>
      <c r="F225" s="3">
        <v>0.3</v>
      </c>
      <c r="G225" s="3">
        <v>10.3</v>
      </c>
      <c r="H225" s="3">
        <v>57</v>
      </c>
      <c r="I225" s="3">
        <v>49</v>
      </c>
      <c r="J225" s="3">
        <v>1.3</v>
      </c>
      <c r="K225" s="3">
        <v>12</v>
      </c>
      <c r="L225" s="3">
        <v>46</v>
      </c>
      <c r="M225" s="3">
        <v>0.02</v>
      </c>
      <c r="N225" s="3">
        <v>5</v>
      </c>
      <c r="O225" s="3">
        <v>0</v>
      </c>
      <c r="P225" s="3">
        <v>0.4</v>
      </c>
    </row>
    <row r="226" spans="1:16" ht="19.5" customHeight="1" x14ac:dyDescent="0.25">
      <c r="A226" s="1"/>
      <c r="B226" s="2" t="s">
        <v>17</v>
      </c>
      <c r="C226" s="3" t="s">
        <v>99</v>
      </c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24" customHeight="1" x14ac:dyDescent="0.25">
      <c r="A227" s="60" t="s">
        <v>18</v>
      </c>
      <c r="B227" s="60"/>
      <c r="C227" s="60"/>
      <c r="D227" s="17"/>
      <c r="E227" s="17">
        <f t="shared" ref="E227:P227" si="37">SUM(E219:E226)</f>
        <v>38.179999999999993</v>
      </c>
      <c r="F227" s="17">
        <f t="shared" si="37"/>
        <v>32.949999999999996</v>
      </c>
      <c r="G227" s="17">
        <f t="shared" si="37"/>
        <v>126.9</v>
      </c>
      <c r="H227" s="17">
        <f t="shared" si="37"/>
        <v>959.2</v>
      </c>
      <c r="I227" s="17">
        <f t="shared" si="37"/>
        <v>573</v>
      </c>
      <c r="J227" s="17">
        <f t="shared" si="37"/>
        <v>8.1</v>
      </c>
      <c r="K227" s="17">
        <f t="shared" si="37"/>
        <v>113.83000000000001</v>
      </c>
      <c r="L227" s="17">
        <f t="shared" si="37"/>
        <v>813.2</v>
      </c>
      <c r="M227" s="17">
        <f t="shared" si="37"/>
        <v>0.53500000000000003</v>
      </c>
      <c r="N227" s="17">
        <f t="shared" si="37"/>
        <v>40.900000000000006</v>
      </c>
      <c r="O227" s="17">
        <f t="shared" si="37"/>
        <v>25.73</v>
      </c>
      <c r="P227" s="17">
        <f t="shared" si="37"/>
        <v>4.1400000000000006</v>
      </c>
    </row>
    <row r="228" spans="1:16" ht="24" customHeight="1" x14ac:dyDescent="0.25">
      <c r="A228" s="61" t="s">
        <v>121</v>
      </c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9"/>
    </row>
    <row r="229" spans="1:16" ht="24" customHeight="1" x14ac:dyDescent="0.25">
      <c r="A229" s="34"/>
      <c r="B229" s="34"/>
      <c r="C229" s="39" t="s">
        <v>134</v>
      </c>
      <c r="D229" s="40">
        <v>200</v>
      </c>
      <c r="E229" s="27">
        <v>1</v>
      </c>
      <c r="F229" s="27">
        <v>1</v>
      </c>
      <c r="G229" s="27">
        <v>29.7</v>
      </c>
      <c r="H229" s="27">
        <v>128</v>
      </c>
      <c r="I229" s="27">
        <v>26.8</v>
      </c>
      <c r="J229" s="27">
        <v>0.06</v>
      </c>
      <c r="K229" s="27">
        <v>46</v>
      </c>
      <c r="L229" s="27">
        <v>66</v>
      </c>
      <c r="M229" s="27">
        <v>23</v>
      </c>
      <c r="N229" s="27">
        <v>28</v>
      </c>
      <c r="O229" s="27">
        <v>14</v>
      </c>
      <c r="P229" s="27">
        <v>0.5</v>
      </c>
    </row>
    <row r="230" spans="1:16" ht="24" customHeight="1" x14ac:dyDescent="0.25">
      <c r="A230" s="34"/>
      <c r="B230" s="34"/>
      <c r="C230" s="35" t="s">
        <v>53</v>
      </c>
      <c r="D230" s="40">
        <v>60</v>
      </c>
      <c r="E230" s="27">
        <v>4.5</v>
      </c>
      <c r="F230" s="27">
        <v>5.88</v>
      </c>
      <c r="G230" s="27">
        <v>44.64</v>
      </c>
      <c r="H230" s="27">
        <v>250.2</v>
      </c>
      <c r="I230" s="27">
        <v>48.7</v>
      </c>
      <c r="J230" s="27">
        <v>0.04</v>
      </c>
      <c r="K230" s="27">
        <v>12</v>
      </c>
      <c r="L230" s="27">
        <v>166</v>
      </c>
      <c r="M230" s="27">
        <v>17.399999999999999</v>
      </c>
      <c r="N230" s="27">
        <v>54</v>
      </c>
      <c r="O230" s="27">
        <v>12</v>
      </c>
      <c r="P230" s="27">
        <v>0.5</v>
      </c>
    </row>
    <row r="231" spans="1:16" ht="24" customHeight="1" x14ac:dyDescent="0.25">
      <c r="A231" s="34"/>
      <c r="B231" s="34"/>
      <c r="C231" s="34" t="s">
        <v>18</v>
      </c>
      <c r="D231" s="27"/>
      <c r="E231" s="29">
        <f>SUM(E229:E230)</f>
        <v>5.5</v>
      </c>
      <c r="F231" s="29">
        <f t="shared" ref="F231:P231" si="38">SUM(F229:F230)</f>
        <v>6.88</v>
      </c>
      <c r="G231" s="29">
        <f t="shared" si="38"/>
        <v>74.34</v>
      </c>
      <c r="H231" s="29">
        <f t="shared" si="38"/>
        <v>378.2</v>
      </c>
      <c r="I231" s="29">
        <f t="shared" si="38"/>
        <v>75.5</v>
      </c>
      <c r="J231" s="29">
        <f t="shared" si="38"/>
        <v>0.1</v>
      </c>
      <c r="K231" s="29">
        <f t="shared" si="38"/>
        <v>58</v>
      </c>
      <c r="L231" s="29">
        <f t="shared" si="38"/>
        <v>232</v>
      </c>
      <c r="M231" s="29">
        <f t="shared" si="38"/>
        <v>40.4</v>
      </c>
      <c r="N231" s="29">
        <f t="shared" si="38"/>
        <v>82</v>
      </c>
      <c r="O231" s="29">
        <f t="shared" si="38"/>
        <v>26</v>
      </c>
      <c r="P231" s="29">
        <f t="shared" si="38"/>
        <v>1</v>
      </c>
    </row>
    <row r="232" spans="1:16" ht="20.25" customHeight="1" x14ac:dyDescent="0.25">
      <c r="A232" s="52" t="s">
        <v>21</v>
      </c>
      <c r="B232" s="52"/>
      <c r="C232" s="52"/>
      <c r="D232" s="17"/>
      <c r="E232" s="29">
        <f>E217+E227+E231</f>
        <v>65.899999999999991</v>
      </c>
      <c r="F232" s="29">
        <f t="shared" ref="F232:P232" si="39">F217+F227+F231</f>
        <v>64.72999999999999</v>
      </c>
      <c r="G232" s="29">
        <f t="shared" si="39"/>
        <v>303.92</v>
      </c>
      <c r="H232" s="29">
        <f t="shared" si="39"/>
        <v>2083.5</v>
      </c>
      <c r="I232" s="29">
        <f t="shared" si="39"/>
        <v>864.39</v>
      </c>
      <c r="J232" s="29">
        <f t="shared" si="39"/>
        <v>13.53</v>
      </c>
      <c r="K232" s="29">
        <f t="shared" si="39"/>
        <v>242.53000000000003</v>
      </c>
      <c r="L232" s="29">
        <f t="shared" si="39"/>
        <v>2405.6</v>
      </c>
      <c r="M232" s="29">
        <f t="shared" si="39"/>
        <v>41.284999999999997</v>
      </c>
      <c r="N232" s="29">
        <f t="shared" si="39"/>
        <v>132.535</v>
      </c>
      <c r="O232" s="29">
        <f t="shared" si="39"/>
        <v>54.18</v>
      </c>
      <c r="P232" s="29">
        <f t="shared" si="39"/>
        <v>8.5400000000000009</v>
      </c>
    </row>
    <row r="234" spans="1:16" x14ac:dyDescent="0.25">
      <c r="E234" s="41">
        <f>E32+E55+E79+E100+E122+E144+E167+E189+E210+E232</f>
        <v>678.97500000000002</v>
      </c>
      <c r="F234" s="41">
        <f t="shared" ref="F234:P234" si="40">F32+F55+F79+F100+F122+F144+F167+F189+F210+F232</f>
        <v>700.69500000000005</v>
      </c>
      <c r="G234" s="41">
        <f t="shared" si="40"/>
        <v>2881.16</v>
      </c>
      <c r="H234" s="41">
        <f t="shared" si="40"/>
        <v>20522.45</v>
      </c>
      <c r="I234" s="41">
        <f t="shared" si="40"/>
        <v>9230.5299999999988</v>
      </c>
      <c r="J234" s="41">
        <f t="shared" si="40"/>
        <v>113.64099999999999</v>
      </c>
      <c r="K234" s="41">
        <f t="shared" si="40"/>
        <v>2277.66</v>
      </c>
      <c r="L234" s="41">
        <f t="shared" si="40"/>
        <v>15313.41</v>
      </c>
      <c r="M234" s="41">
        <f t="shared" si="40"/>
        <v>1026.5564000000002</v>
      </c>
      <c r="N234" s="41">
        <f t="shared" si="40"/>
        <v>1799.53</v>
      </c>
      <c r="O234" s="41">
        <f t="shared" si="40"/>
        <v>526.48599999999988</v>
      </c>
      <c r="P234" s="41">
        <f t="shared" si="40"/>
        <v>89.611999999999995</v>
      </c>
    </row>
    <row r="235" spans="1:16" x14ac:dyDescent="0.25"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</row>
    <row r="236" spans="1:16" x14ac:dyDescent="0.25">
      <c r="E236" s="41">
        <f>E234/10</f>
        <v>67.897500000000008</v>
      </c>
      <c r="F236" s="41">
        <f t="shared" ref="F236:P236" si="41">F234/10</f>
        <v>70.069500000000005</v>
      </c>
      <c r="G236" s="41">
        <f t="shared" si="41"/>
        <v>288.11599999999999</v>
      </c>
      <c r="H236" s="41">
        <f t="shared" si="41"/>
        <v>2052.2449999999999</v>
      </c>
      <c r="I236" s="41">
        <f t="shared" si="41"/>
        <v>923.05299999999988</v>
      </c>
      <c r="J236" s="41">
        <f t="shared" si="41"/>
        <v>11.364099999999999</v>
      </c>
      <c r="K236" s="41">
        <f t="shared" si="41"/>
        <v>227.76599999999999</v>
      </c>
      <c r="L236" s="41">
        <f t="shared" si="41"/>
        <v>1531.3409999999999</v>
      </c>
      <c r="M236" s="41">
        <f t="shared" si="41"/>
        <v>102.65564000000002</v>
      </c>
      <c r="N236" s="41">
        <f t="shared" si="41"/>
        <v>179.953</v>
      </c>
      <c r="O236" s="41">
        <f t="shared" si="41"/>
        <v>52.648599999999988</v>
      </c>
      <c r="P236" s="41">
        <f t="shared" si="41"/>
        <v>8.9611999999999998</v>
      </c>
    </row>
    <row r="237" spans="1:16" x14ac:dyDescent="0.25">
      <c r="E237" s="10" t="s">
        <v>7</v>
      </c>
      <c r="F237" s="10" t="s">
        <v>8</v>
      </c>
      <c r="G237" s="10" t="s">
        <v>9</v>
      </c>
      <c r="H237" s="10" t="s">
        <v>138</v>
      </c>
      <c r="I237" s="10" t="s">
        <v>10</v>
      </c>
      <c r="J237" s="10" t="s">
        <v>11</v>
      </c>
      <c r="K237" s="10" t="s">
        <v>12</v>
      </c>
      <c r="L237" s="10" t="s">
        <v>13</v>
      </c>
      <c r="M237" s="10" t="s">
        <v>14</v>
      </c>
      <c r="N237" s="10" t="s">
        <v>15</v>
      </c>
      <c r="O237" s="10" t="s">
        <v>16</v>
      </c>
      <c r="P237" s="12" t="s">
        <v>24</v>
      </c>
    </row>
    <row r="239" spans="1:16" ht="15.75" x14ac:dyDescent="0.25">
      <c r="A239" s="70" t="s">
        <v>135</v>
      </c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</row>
    <row r="240" spans="1:16" x14ac:dyDescent="0.25">
      <c r="A240" s="67" t="s">
        <v>196</v>
      </c>
      <c r="B240" s="68"/>
      <c r="C240" s="68"/>
      <c r="D240" s="68"/>
      <c r="E240" s="69"/>
      <c r="F240" s="67" t="s">
        <v>197</v>
      </c>
      <c r="G240" s="68"/>
      <c r="H240" s="68"/>
      <c r="I240" s="68"/>
      <c r="J240" s="68"/>
      <c r="K240" s="69"/>
      <c r="L240" s="67" t="s">
        <v>139</v>
      </c>
      <c r="M240" s="68"/>
      <c r="N240" s="68"/>
      <c r="O240" s="68"/>
      <c r="P240" s="69"/>
    </row>
    <row r="241" spans="1:16" x14ac:dyDescent="0.25">
      <c r="A241" s="67" t="s">
        <v>193</v>
      </c>
      <c r="B241" s="68"/>
      <c r="C241" s="68"/>
      <c r="D241" s="68"/>
      <c r="E241" s="69"/>
      <c r="F241" s="67" t="s">
        <v>198</v>
      </c>
      <c r="G241" s="68"/>
      <c r="H241" s="68"/>
      <c r="I241" s="68"/>
      <c r="J241" s="68"/>
      <c r="K241" s="69"/>
      <c r="L241" s="67" t="s">
        <v>201</v>
      </c>
      <c r="M241" s="68"/>
      <c r="N241" s="68"/>
      <c r="O241" s="68"/>
      <c r="P241" s="69"/>
    </row>
    <row r="242" spans="1:16" x14ac:dyDescent="0.25">
      <c r="A242" s="67" t="s">
        <v>194</v>
      </c>
      <c r="B242" s="68"/>
      <c r="C242" s="68"/>
      <c r="D242" s="68"/>
      <c r="E242" s="69"/>
      <c r="F242" s="67" t="s">
        <v>199</v>
      </c>
      <c r="G242" s="68"/>
      <c r="H242" s="68"/>
      <c r="I242" s="68"/>
      <c r="J242" s="68"/>
      <c r="K242" s="69"/>
      <c r="L242" s="67" t="s">
        <v>202</v>
      </c>
      <c r="M242" s="68"/>
      <c r="N242" s="68"/>
      <c r="O242" s="68"/>
      <c r="P242" s="69"/>
    </row>
    <row r="243" spans="1:16" x14ac:dyDescent="0.25">
      <c r="A243" s="67" t="s">
        <v>195</v>
      </c>
      <c r="B243" s="68"/>
      <c r="C243" s="68"/>
      <c r="D243" s="68"/>
      <c r="E243" s="69"/>
      <c r="F243" s="67" t="s">
        <v>200</v>
      </c>
      <c r="G243" s="68"/>
      <c r="H243" s="68"/>
      <c r="I243" s="68"/>
      <c r="J243" s="68"/>
      <c r="K243" s="69"/>
      <c r="L243" s="67" t="s">
        <v>203</v>
      </c>
      <c r="M243" s="68"/>
      <c r="N243" s="68"/>
      <c r="O243" s="68"/>
      <c r="P243" s="69"/>
    </row>
  </sheetData>
  <mergeCells count="85">
    <mergeCell ref="A140:P140"/>
    <mergeCell ref="A243:E243"/>
    <mergeCell ref="F243:K243"/>
    <mergeCell ref="L243:P243"/>
    <mergeCell ref="A241:E241"/>
    <mergeCell ref="F241:K241"/>
    <mergeCell ref="L241:P241"/>
    <mergeCell ref="A242:E242"/>
    <mergeCell ref="F242:K242"/>
    <mergeCell ref="A210:C210"/>
    <mergeCell ref="L242:P242"/>
    <mergeCell ref="A239:P239"/>
    <mergeCell ref="A240:E240"/>
    <mergeCell ref="F240:K240"/>
    <mergeCell ref="L240:P240"/>
    <mergeCell ref="A154:O154"/>
    <mergeCell ref="A232:C232"/>
    <mergeCell ref="A197:O197"/>
    <mergeCell ref="A168:P168"/>
    <mergeCell ref="A176:O176"/>
    <mergeCell ref="A184:C184"/>
    <mergeCell ref="A190:P190"/>
    <mergeCell ref="A191:O191"/>
    <mergeCell ref="A189:C189"/>
    <mergeCell ref="A227:C227"/>
    <mergeCell ref="A205:C205"/>
    <mergeCell ref="A218:O218"/>
    <mergeCell ref="A102:O102"/>
    <mergeCell ref="A228:P228"/>
    <mergeCell ref="A169:O169"/>
    <mergeCell ref="A162:C162"/>
    <mergeCell ref="A167:C167"/>
    <mergeCell ref="A163:P163"/>
    <mergeCell ref="A185:P185"/>
    <mergeCell ref="A212:O212"/>
    <mergeCell ref="A211:P211"/>
    <mergeCell ref="A206:P206"/>
    <mergeCell ref="A131:P131"/>
    <mergeCell ref="A139:C139"/>
    <mergeCell ref="A144:C144"/>
    <mergeCell ref="A147:O147"/>
    <mergeCell ref="A145:P145"/>
    <mergeCell ref="A109:O109"/>
    <mergeCell ref="A122:C122"/>
    <mergeCell ref="A124:O124"/>
    <mergeCell ref="A123:P123"/>
    <mergeCell ref="A117:C117"/>
    <mergeCell ref="B118:P118"/>
    <mergeCell ref="A95:C95"/>
    <mergeCell ref="A101:P101"/>
    <mergeCell ref="A100:C100"/>
    <mergeCell ref="A57:P57"/>
    <mergeCell ref="A79:C79"/>
    <mergeCell ref="A75:P75"/>
    <mergeCell ref="A78:C78"/>
    <mergeCell ref="A96:P96"/>
    <mergeCell ref="A99:C99"/>
    <mergeCell ref="A86:O86"/>
    <mergeCell ref="A74:C74"/>
    <mergeCell ref="A65:P65"/>
    <mergeCell ref="A55:C55"/>
    <mergeCell ref="A81:O81"/>
    <mergeCell ref="A80:P80"/>
    <mergeCell ref="A56:P56"/>
    <mergeCell ref="A18:O18"/>
    <mergeCell ref="A28:P28"/>
    <mergeCell ref="A31:C31"/>
    <mergeCell ref="B51:P51"/>
    <mergeCell ref="A54:C54"/>
    <mergeCell ref="A27:C27"/>
    <mergeCell ref="A32:C32"/>
    <mergeCell ref="A33:P33"/>
    <mergeCell ref="A50:C50"/>
    <mergeCell ref="A34:O34"/>
    <mergeCell ref="A42:O42"/>
    <mergeCell ref="A11:O11"/>
    <mergeCell ref="A8:B9"/>
    <mergeCell ref="E8:G8"/>
    <mergeCell ref="I8:L8"/>
    <mergeCell ref="D8:D9"/>
    <mergeCell ref="A6:P6"/>
    <mergeCell ref="A7:P7"/>
    <mergeCell ref="M8:P8"/>
    <mergeCell ref="A10:P10"/>
    <mergeCell ref="C8:C9"/>
  </mergeCells>
  <phoneticPr fontId="0" type="noConversion"/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2020-02-18T07:53:18Z</cp:lastPrinted>
  <dcterms:created xsi:type="dcterms:W3CDTF">2019-12-05T06:40:35Z</dcterms:created>
  <dcterms:modified xsi:type="dcterms:W3CDTF">2020-07-29T08:55:32Z</dcterms:modified>
</cp:coreProperties>
</file>