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7175" windowHeight="640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P205" i="1" l="1"/>
  <c r="O205" i="1"/>
  <c r="N205" i="1"/>
  <c r="M205" i="1"/>
  <c r="L205" i="1"/>
  <c r="K205" i="1"/>
  <c r="E205" i="1"/>
  <c r="H19" i="1" l="1"/>
  <c r="H29" i="1"/>
  <c r="H33" i="1"/>
  <c r="H43" i="1"/>
  <c r="H51" i="1"/>
  <c r="H55" i="1"/>
  <c r="H65" i="1"/>
  <c r="H75" i="1"/>
  <c r="H79" i="1"/>
  <c r="H80" i="1"/>
  <c r="H86" i="1"/>
  <c r="H96" i="1"/>
  <c r="H100" i="1"/>
  <c r="H109" i="1"/>
  <c r="H118" i="1"/>
  <c r="H122" i="1"/>
  <c r="H131" i="1"/>
  <c r="H140" i="1"/>
  <c r="H144" i="1"/>
  <c r="H154" i="1"/>
  <c r="H162" i="1"/>
  <c r="H166" i="1"/>
  <c r="H175" i="1"/>
  <c r="H183" i="1"/>
  <c r="H187" i="1"/>
  <c r="H195" i="1"/>
  <c r="H205" i="1"/>
  <c r="H209" i="1"/>
  <c r="H217" i="1"/>
  <c r="H227" i="1"/>
  <c r="H231" i="1"/>
  <c r="P231" i="1"/>
  <c r="P217" i="1"/>
  <c r="P227" i="1"/>
  <c r="O231" i="1"/>
  <c r="O217" i="1"/>
  <c r="O227" i="1"/>
  <c r="N231" i="1"/>
  <c r="N217" i="1"/>
  <c r="N227" i="1"/>
  <c r="N232" i="1" s="1"/>
  <c r="M231" i="1"/>
  <c r="M217" i="1"/>
  <c r="M227" i="1"/>
  <c r="L217" i="1"/>
  <c r="L227" i="1"/>
  <c r="K231" i="1"/>
  <c r="K217" i="1"/>
  <c r="K227" i="1"/>
  <c r="J231" i="1"/>
  <c r="J217" i="1"/>
  <c r="J227" i="1"/>
  <c r="J232" i="1"/>
  <c r="I217" i="1"/>
  <c r="I227" i="1"/>
  <c r="G231" i="1"/>
  <c r="G217" i="1"/>
  <c r="G232" i="1" s="1"/>
  <c r="G227" i="1"/>
  <c r="F231" i="1"/>
  <c r="F217" i="1"/>
  <c r="F227" i="1"/>
  <c r="E231" i="1"/>
  <c r="E217" i="1"/>
  <c r="E227" i="1"/>
  <c r="P209" i="1"/>
  <c r="P195" i="1"/>
  <c r="O209" i="1"/>
  <c r="O195" i="1"/>
  <c r="O210" i="1"/>
  <c r="N209" i="1"/>
  <c r="N195" i="1"/>
  <c r="N210" i="1" s="1"/>
  <c r="M209" i="1"/>
  <c r="M195" i="1"/>
  <c r="M210" i="1" s="1"/>
  <c r="L209" i="1"/>
  <c r="L195" i="1"/>
  <c r="K209" i="1"/>
  <c r="K195" i="1"/>
  <c r="J209" i="1"/>
  <c r="J195" i="1"/>
  <c r="J205" i="1"/>
  <c r="J210" i="1" s="1"/>
  <c r="I209" i="1"/>
  <c r="I195" i="1"/>
  <c r="I205" i="1"/>
  <c r="G209" i="1"/>
  <c r="G195" i="1"/>
  <c r="G205" i="1"/>
  <c r="F209" i="1"/>
  <c r="F195" i="1"/>
  <c r="F205" i="1"/>
  <c r="F210" i="1" s="1"/>
  <c r="E209" i="1"/>
  <c r="E195" i="1"/>
  <c r="E210" i="1" s="1"/>
  <c r="P175" i="1"/>
  <c r="P183" i="1"/>
  <c r="P187" i="1"/>
  <c r="O175" i="1"/>
  <c r="O183" i="1"/>
  <c r="O187" i="1"/>
  <c r="N175" i="1"/>
  <c r="N183" i="1"/>
  <c r="N187" i="1"/>
  <c r="M175" i="1"/>
  <c r="M183" i="1"/>
  <c r="M187" i="1"/>
  <c r="L175" i="1"/>
  <c r="L183" i="1"/>
  <c r="L187" i="1"/>
  <c r="K175" i="1"/>
  <c r="K183" i="1"/>
  <c r="K187" i="1"/>
  <c r="K188" i="1"/>
  <c r="J175" i="1"/>
  <c r="J183" i="1"/>
  <c r="J187" i="1"/>
  <c r="J188" i="1"/>
  <c r="I175" i="1"/>
  <c r="I183" i="1"/>
  <c r="I187" i="1"/>
  <c r="G175" i="1"/>
  <c r="G183" i="1"/>
  <c r="G187" i="1"/>
  <c r="F175" i="1"/>
  <c r="F183" i="1"/>
  <c r="F187" i="1"/>
  <c r="E175" i="1"/>
  <c r="E188" i="1" s="1"/>
  <c r="E183" i="1"/>
  <c r="E187" i="1"/>
  <c r="P109" i="1"/>
  <c r="P118" i="1"/>
  <c r="P122" i="1"/>
  <c r="O109" i="1"/>
  <c r="O118" i="1"/>
  <c r="O122" i="1"/>
  <c r="N109" i="1"/>
  <c r="N118" i="1"/>
  <c r="N122" i="1"/>
  <c r="M109" i="1"/>
  <c r="M118" i="1"/>
  <c r="M122" i="1"/>
  <c r="L109" i="1"/>
  <c r="L118" i="1"/>
  <c r="L122" i="1"/>
  <c r="K109" i="1"/>
  <c r="K118" i="1"/>
  <c r="K122" i="1"/>
  <c r="J109" i="1"/>
  <c r="J118" i="1"/>
  <c r="J122" i="1"/>
  <c r="I109" i="1"/>
  <c r="I118" i="1"/>
  <c r="I122" i="1"/>
  <c r="G109" i="1"/>
  <c r="G123" i="1" s="1"/>
  <c r="G118" i="1"/>
  <c r="G122" i="1"/>
  <c r="F109" i="1"/>
  <c r="F123" i="1" s="1"/>
  <c r="F118" i="1"/>
  <c r="F122" i="1"/>
  <c r="E109" i="1"/>
  <c r="E123" i="1" s="1"/>
  <c r="E118" i="1"/>
  <c r="E122" i="1"/>
  <c r="P131" i="1"/>
  <c r="P145" i="1" s="1"/>
  <c r="P140" i="1"/>
  <c r="P144" i="1"/>
  <c r="O131" i="1"/>
  <c r="O140" i="1"/>
  <c r="O144" i="1"/>
  <c r="N131" i="1"/>
  <c r="N140" i="1"/>
  <c r="N144" i="1"/>
  <c r="M131" i="1"/>
  <c r="M140" i="1"/>
  <c r="M144" i="1"/>
  <c r="L131" i="1"/>
  <c r="L140" i="1"/>
  <c r="L144" i="1"/>
  <c r="K131" i="1"/>
  <c r="K140" i="1"/>
  <c r="K144" i="1"/>
  <c r="J131" i="1"/>
  <c r="J140" i="1"/>
  <c r="J144" i="1"/>
  <c r="I131" i="1"/>
  <c r="I140" i="1"/>
  <c r="I144" i="1"/>
  <c r="G131" i="1"/>
  <c r="G140" i="1"/>
  <c r="G144" i="1"/>
  <c r="F131" i="1"/>
  <c r="F140" i="1"/>
  <c r="F144" i="1"/>
  <c r="E131" i="1"/>
  <c r="E140" i="1"/>
  <c r="E144" i="1"/>
  <c r="P154" i="1"/>
  <c r="P162" i="1"/>
  <c r="P166" i="1"/>
  <c r="O154" i="1"/>
  <c r="O162" i="1"/>
  <c r="O166" i="1"/>
  <c r="N154" i="1"/>
  <c r="N162" i="1"/>
  <c r="N166" i="1"/>
  <c r="M154" i="1"/>
  <c r="M162" i="1"/>
  <c r="M166" i="1"/>
  <c r="L154" i="1"/>
  <c r="L162" i="1"/>
  <c r="L166" i="1"/>
  <c r="K154" i="1"/>
  <c r="K162" i="1"/>
  <c r="K166" i="1"/>
  <c r="J154" i="1"/>
  <c r="J162" i="1"/>
  <c r="J166" i="1"/>
  <c r="I154" i="1"/>
  <c r="I162" i="1"/>
  <c r="I166" i="1"/>
  <c r="G154" i="1"/>
  <c r="G162" i="1"/>
  <c r="G166" i="1"/>
  <c r="F154" i="1"/>
  <c r="F162" i="1"/>
  <c r="F166" i="1"/>
  <c r="F167" i="1"/>
  <c r="E154" i="1"/>
  <c r="E162" i="1"/>
  <c r="E166" i="1"/>
  <c r="D122" i="1"/>
  <c r="P86" i="1"/>
  <c r="P96" i="1"/>
  <c r="P100" i="1"/>
  <c r="O86" i="1"/>
  <c r="O96" i="1"/>
  <c r="O100" i="1"/>
  <c r="N86" i="1"/>
  <c r="N96" i="1"/>
  <c r="N100" i="1"/>
  <c r="M86" i="1"/>
  <c r="M96" i="1"/>
  <c r="M100" i="1"/>
  <c r="L86" i="1"/>
  <c r="L96" i="1"/>
  <c r="L100" i="1"/>
  <c r="K86" i="1"/>
  <c r="K96" i="1"/>
  <c r="K100" i="1"/>
  <c r="J86" i="1"/>
  <c r="J96" i="1"/>
  <c r="J100" i="1"/>
  <c r="I86" i="1"/>
  <c r="I96" i="1"/>
  <c r="I100" i="1"/>
  <c r="G86" i="1"/>
  <c r="G96" i="1"/>
  <c r="G100" i="1"/>
  <c r="F86" i="1"/>
  <c r="F96" i="1"/>
  <c r="F100" i="1"/>
  <c r="E96" i="1"/>
  <c r="E100" i="1"/>
  <c r="P65" i="1"/>
  <c r="P75" i="1"/>
  <c r="P79" i="1"/>
  <c r="O65" i="1"/>
  <c r="O75" i="1"/>
  <c r="O79" i="1"/>
  <c r="N65" i="1"/>
  <c r="N75" i="1"/>
  <c r="N79" i="1"/>
  <c r="M65" i="1"/>
  <c r="M75" i="1"/>
  <c r="M79" i="1"/>
  <c r="L65" i="1"/>
  <c r="L75" i="1"/>
  <c r="L79" i="1"/>
  <c r="K65" i="1"/>
  <c r="K75" i="1"/>
  <c r="K79" i="1"/>
  <c r="J65" i="1"/>
  <c r="J75" i="1"/>
  <c r="J79" i="1"/>
  <c r="I65" i="1"/>
  <c r="I75" i="1"/>
  <c r="G65" i="1"/>
  <c r="G75" i="1"/>
  <c r="G79" i="1"/>
  <c r="F65" i="1"/>
  <c r="F75" i="1"/>
  <c r="F79" i="1"/>
  <c r="E65" i="1"/>
  <c r="E75" i="1"/>
  <c r="E79" i="1"/>
  <c r="P43" i="1"/>
  <c r="P51" i="1"/>
  <c r="P55" i="1"/>
  <c r="O43" i="1"/>
  <c r="O51" i="1"/>
  <c r="O55" i="1"/>
  <c r="N43" i="1"/>
  <c r="N51" i="1"/>
  <c r="N55" i="1"/>
  <c r="M43" i="1"/>
  <c r="M51" i="1"/>
  <c r="M55" i="1"/>
  <c r="L43" i="1"/>
  <c r="L51" i="1"/>
  <c r="L55" i="1"/>
  <c r="K43" i="1"/>
  <c r="K51" i="1"/>
  <c r="K55" i="1"/>
  <c r="J43" i="1"/>
  <c r="J51" i="1"/>
  <c r="J55" i="1"/>
  <c r="I43" i="1"/>
  <c r="I51" i="1"/>
  <c r="I55" i="1"/>
  <c r="G43" i="1"/>
  <c r="G51" i="1"/>
  <c r="G55" i="1"/>
  <c r="F43" i="1"/>
  <c r="F51" i="1"/>
  <c r="F55" i="1"/>
  <c r="E43" i="1"/>
  <c r="E51" i="1"/>
  <c r="E55" i="1"/>
  <c r="P19" i="1"/>
  <c r="P29" i="1"/>
  <c r="P33" i="1"/>
  <c r="O19" i="1"/>
  <c r="O29" i="1"/>
  <c r="O33" i="1"/>
  <c r="N19" i="1"/>
  <c r="N29" i="1"/>
  <c r="N33" i="1"/>
  <c r="M19" i="1"/>
  <c r="M29" i="1"/>
  <c r="M33" i="1"/>
  <c r="L19" i="1"/>
  <c r="L29" i="1"/>
  <c r="L33" i="1"/>
  <c r="K19" i="1"/>
  <c r="K29" i="1"/>
  <c r="K33" i="1"/>
  <c r="J19" i="1"/>
  <c r="J29" i="1"/>
  <c r="J33" i="1"/>
  <c r="I19" i="1"/>
  <c r="I29" i="1"/>
  <c r="I33" i="1"/>
  <c r="G19" i="1"/>
  <c r="G29" i="1"/>
  <c r="G33" i="1"/>
  <c r="F19" i="1"/>
  <c r="F29" i="1"/>
  <c r="F33" i="1"/>
  <c r="E19" i="1"/>
  <c r="E29" i="1"/>
  <c r="E33" i="1"/>
  <c r="E34" i="1" l="1"/>
  <c r="J34" i="1"/>
  <c r="J233" i="1" s="1"/>
  <c r="G80" i="1"/>
  <c r="G167" i="1"/>
  <c r="J123" i="1"/>
  <c r="N123" i="1"/>
  <c r="G188" i="1"/>
  <c r="N188" i="1"/>
  <c r="H210" i="1"/>
  <c r="H167" i="1"/>
  <c r="H123" i="1"/>
  <c r="J167" i="1"/>
  <c r="M167" i="1"/>
  <c r="O167" i="1"/>
  <c r="N145" i="1"/>
  <c r="M123" i="1"/>
  <c r="O123" i="1"/>
  <c r="M188" i="1"/>
  <c r="O188" i="1"/>
  <c r="G210" i="1"/>
  <c r="M232" i="1"/>
  <c r="H232" i="1"/>
  <c r="H188" i="1"/>
  <c r="H145" i="1"/>
  <c r="F188" i="1"/>
  <c r="H56" i="1"/>
  <c r="N34" i="1"/>
  <c r="F34" i="1"/>
  <c r="E56" i="1"/>
  <c r="G56" i="1"/>
  <c r="J56" i="1"/>
  <c r="N56" i="1"/>
  <c r="E86" i="1"/>
  <c r="E101" i="1" s="1"/>
  <c r="G101" i="1"/>
  <c r="I167" i="1"/>
  <c r="N167" i="1"/>
  <c r="K123" i="1"/>
  <c r="P188" i="1"/>
  <c r="O232" i="1"/>
  <c r="H101" i="1"/>
  <c r="L232" i="1"/>
  <c r="I210" i="1"/>
  <c r="L167" i="1"/>
  <c r="P232" i="1"/>
  <c r="P210" i="1"/>
  <c r="P123" i="1"/>
  <c r="P34" i="1"/>
  <c r="O145" i="1"/>
  <c r="K210" i="1"/>
  <c r="K232" i="1"/>
  <c r="K34" i="1"/>
  <c r="L188" i="1"/>
  <c r="L56" i="1"/>
  <c r="L123" i="1"/>
  <c r="L210" i="1"/>
  <c r="L34" i="1"/>
  <c r="I123" i="1"/>
  <c r="I34" i="1"/>
  <c r="I188" i="1"/>
  <c r="I232" i="1"/>
  <c r="G34" i="1"/>
  <c r="F232" i="1"/>
  <c r="E167" i="1"/>
  <c r="E232" i="1"/>
  <c r="P167" i="1"/>
  <c r="K167" i="1"/>
  <c r="M145" i="1"/>
  <c r="L145" i="1"/>
  <c r="K145" i="1"/>
  <c r="J145" i="1"/>
  <c r="I145" i="1"/>
  <c r="G145" i="1"/>
  <c r="F145" i="1"/>
  <c r="E145" i="1"/>
  <c r="P101" i="1"/>
  <c r="N101" i="1"/>
  <c r="L101" i="1"/>
  <c r="J101" i="1"/>
  <c r="O101" i="1"/>
  <c r="M101" i="1"/>
  <c r="K101" i="1"/>
  <c r="I101" i="1"/>
  <c r="F101" i="1"/>
  <c r="P80" i="1"/>
  <c r="O80" i="1"/>
  <c r="N80" i="1"/>
  <c r="M80" i="1"/>
  <c r="L80" i="1"/>
  <c r="K80" i="1"/>
  <c r="J80" i="1"/>
  <c r="I80" i="1"/>
  <c r="F80" i="1"/>
  <c r="E80" i="1"/>
  <c r="P56" i="1"/>
  <c r="O56" i="1"/>
  <c r="M56" i="1"/>
  <c r="K56" i="1"/>
  <c r="I56" i="1"/>
  <c r="F56" i="1"/>
  <c r="O34" i="1"/>
  <c r="M34" i="1"/>
  <c r="H34" i="1"/>
  <c r="H233" i="1" s="1"/>
  <c r="N233" i="1" l="1"/>
  <c r="M233" i="1"/>
  <c r="G233" i="1"/>
  <c r="O233" i="1"/>
  <c r="F233" i="1"/>
  <c r="P233" i="1"/>
  <c r="K233" i="1"/>
  <c r="L233" i="1"/>
  <c r="I233" i="1"/>
  <c r="E233" i="1"/>
</calcChain>
</file>

<file path=xl/sharedStrings.xml><?xml version="1.0" encoding="utf-8"?>
<sst xmlns="http://schemas.openxmlformats.org/spreadsheetml/2006/main" count="406" uniqueCount="205">
  <si>
    <t>сборник тех.нормативов рецептур для ОО о общ.питания № рецептуры</t>
  </si>
  <si>
    <t>масса порции(г)</t>
  </si>
  <si>
    <t>прием пищи наименования блюда</t>
  </si>
  <si>
    <t>пищевые</t>
  </si>
  <si>
    <t>ЭЦ (ккал)</t>
  </si>
  <si>
    <t>минералы</t>
  </si>
  <si>
    <t>витамины, мг</t>
  </si>
  <si>
    <t>Б</t>
  </si>
  <si>
    <t>Ж</t>
  </si>
  <si>
    <t>У</t>
  </si>
  <si>
    <t>Са</t>
  </si>
  <si>
    <t>Fe</t>
  </si>
  <si>
    <t>Mg</t>
  </si>
  <si>
    <t>P</t>
  </si>
  <si>
    <t>B</t>
  </si>
  <si>
    <t>A</t>
  </si>
  <si>
    <t>C</t>
  </si>
  <si>
    <t>ТТК</t>
  </si>
  <si>
    <t>Итого:</t>
  </si>
  <si>
    <t>Обед</t>
  </si>
  <si>
    <t>булочка</t>
  </si>
  <si>
    <t>Всего за день:</t>
  </si>
  <si>
    <t>Кофейный напиток</t>
  </si>
  <si>
    <t xml:space="preserve">Хлеб пшеничный </t>
  </si>
  <si>
    <t>Е</t>
  </si>
  <si>
    <t>Каша молочная с маслом</t>
  </si>
  <si>
    <t>200/5</t>
  </si>
  <si>
    <t xml:space="preserve">Сыр </t>
  </si>
  <si>
    <t xml:space="preserve">хлеб пшеничный </t>
  </si>
  <si>
    <t>какао</t>
  </si>
  <si>
    <t xml:space="preserve">Салат из капусты </t>
  </si>
  <si>
    <t>Суп на курином бульоне с вермишелью</t>
  </si>
  <si>
    <t>Гуляш мясной</t>
  </si>
  <si>
    <t>Рис отварной</t>
  </si>
  <si>
    <t>Кисель + витамин С</t>
  </si>
  <si>
    <t>Хлеб пшенич.</t>
  </si>
  <si>
    <t>Банан</t>
  </si>
  <si>
    <t>Соль йодир.</t>
  </si>
  <si>
    <t>Сосиски отварные</t>
  </si>
  <si>
    <t>Макароны с маслом</t>
  </si>
  <si>
    <t>Яйцо отварное</t>
  </si>
  <si>
    <t>Хлеб пшеничн.</t>
  </si>
  <si>
    <t>Чай с лимоном</t>
  </si>
  <si>
    <t>Яблоко</t>
  </si>
  <si>
    <t>Салат из свежих огурцов</t>
  </si>
  <si>
    <t>Щи из свежей капусты со сметаной</t>
  </si>
  <si>
    <t>200/10</t>
  </si>
  <si>
    <t>Плов с мясом</t>
  </si>
  <si>
    <t>Компот из сухофруктов + витамин С</t>
  </si>
  <si>
    <t xml:space="preserve">Печенье </t>
  </si>
  <si>
    <t>Хлеб пшеничный</t>
  </si>
  <si>
    <t>Соль йод.</t>
  </si>
  <si>
    <t>Помидоры свежие ( нарезка )</t>
  </si>
  <si>
    <t>Котлета мясная из гов.</t>
  </si>
  <si>
    <t>80/50</t>
  </si>
  <si>
    <t xml:space="preserve">Греча отварная </t>
  </si>
  <si>
    <t>Печенье</t>
  </si>
  <si>
    <t xml:space="preserve">Салат витаминный </t>
  </si>
  <si>
    <t>Рассольник со сметаной</t>
  </si>
  <si>
    <t>Рыба запеченая с овощами</t>
  </si>
  <si>
    <t xml:space="preserve">Картофельное пюре </t>
  </si>
  <si>
    <t xml:space="preserve">Сок фруктовый </t>
  </si>
  <si>
    <t xml:space="preserve">Груши </t>
  </si>
  <si>
    <t>Запеканка творожная со сгущенкой</t>
  </si>
  <si>
    <t>120/30</t>
  </si>
  <si>
    <t xml:space="preserve">Какао </t>
  </si>
  <si>
    <t xml:space="preserve">Вафли </t>
  </si>
  <si>
    <t xml:space="preserve">Суп гороховый </t>
  </si>
  <si>
    <t>Тефтели мясные из гов.</t>
  </si>
  <si>
    <t>Компот из сухофруктов + вит С</t>
  </si>
  <si>
    <t xml:space="preserve">Мандарины </t>
  </si>
  <si>
    <t>каша молочная с маслом</t>
  </si>
  <si>
    <t>Салат ( яйцо, огурец, горошек)</t>
  </si>
  <si>
    <t>Щи со сметаной</t>
  </si>
  <si>
    <t>Макароны отварные</t>
  </si>
  <si>
    <t>Напиток из шиповника + вит С</t>
  </si>
  <si>
    <t>Омлет натуральный с колбасой</t>
  </si>
  <si>
    <t>Салат из огурцов и помидор</t>
  </si>
  <si>
    <t>Борщ со сметаной</t>
  </si>
  <si>
    <t>Жаркое по домашнему</t>
  </si>
  <si>
    <t>Кисель + вит С</t>
  </si>
  <si>
    <t>Огурец св.нарезка</t>
  </si>
  <si>
    <t>Колбаса отварная/ соус красный</t>
  </si>
  <si>
    <t>Греча отварная</t>
  </si>
  <si>
    <t>Чай с сахаром</t>
  </si>
  <si>
    <t xml:space="preserve">Салат овощной </t>
  </si>
  <si>
    <t xml:space="preserve">Рыба запеченая </t>
  </si>
  <si>
    <t>картофельное пюре</t>
  </si>
  <si>
    <t xml:space="preserve">Компот из кураги </t>
  </si>
  <si>
    <t>Кукуруза</t>
  </si>
  <si>
    <t>Плов с курицей</t>
  </si>
  <si>
    <t>Салат (яйцо, огурец, горошек)</t>
  </si>
  <si>
    <t>Суп рыбный</t>
  </si>
  <si>
    <t>Биточки мясные</t>
  </si>
  <si>
    <t>Салат ихз свежих помидор</t>
  </si>
  <si>
    <t>Суп с клецками на курином бульоне</t>
  </si>
  <si>
    <t>Сосиски отварные, соус красный</t>
  </si>
  <si>
    <t>100/50</t>
  </si>
  <si>
    <t>Апельсин</t>
  </si>
  <si>
    <t>Помидоры св. нарезка</t>
  </si>
  <si>
    <t>Макароны зап. с сыром</t>
  </si>
  <si>
    <t>Какао</t>
  </si>
  <si>
    <t>Салат витаминный</t>
  </si>
  <si>
    <t xml:space="preserve">Котлета рыбная </t>
  </si>
  <si>
    <t>борщ со сметаной</t>
  </si>
  <si>
    <t>коартофельное пюре</t>
  </si>
  <si>
    <t>УТВЕРЖДАЮ:                                                                                                                                                                         СОГЛАСОВАНО:</t>
  </si>
  <si>
    <t>Примерное десятидневное меню ( завтрак, обед) МОУ Мышкинская СОШ</t>
  </si>
  <si>
    <t>1 неделя 1 день</t>
  </si>
  <si>
    <t>Завтрак</t>
  </si>
  <si>
    <t>завтрак</t>
  </si>
  <si>
    <t>1 неделя 2 день</t>
  </si>
  <si>
    <t>1 неделя 3 день</t>
  </si>
  <si>
    <t>1 неделя 4 день</t>
  </si>
  <si>
    <t>1 неделя 5 день</t>
  </si>
  <si>
    <t>2 неделя 1 день</t>
  </si>
  <si>
    <t>2 неделя 2 день</t>
  </si>
  <si>
    <t>2 неделя 3 день</t>
  </si>
  <si>
    <t>2 неделя 4 день</t>
  </si>
  <si>
    <t>2 неделя 5 день</t>
  </si>
  <si>
    <t>7-11 лет</t>
  </si>
  <si>
    <t>Директор МОУ Мышкинской СОШ                                                                                                              Руководитель управления Роспотребнадзора</t>
  </si>
  <si>
    <t>Полдник</t>
  </si>
  <si>
    <t>Кефир</t>
  </si>
  <si>
    <t>Сок в ассортименте ( апельсин. Яблоко, вишня)</t>
  </si>
  <si>
    <t>Булочка домашняя</t>
  </si>
  <si>
    <t>Йогурт</t>
  </si>
  <si>
    <t>Молоко кипяченое</t>
  </si>
  <si>
    <t>Пряник</t>
  </si>
  <si>
    <t xml:space="preserve">Кисель </t>
  </si>
  <si>
    <t>Сок в ассортименте ( апельсин, яблоко, вишня)</t>
  </si>
  <si>
    <t>Напиток из шиповника</t>
  </si>
  <si>
    <t>Вафли</t>
  </si>
  <si>
    <t>Ватрушка " Лакомка"</t>
  </si>
  <si>
    <t>пряник</t>
  </si>
  <si>
    <t>Сок в ассортименте (апельсин, яблоко, вишня)</t>
  </si>
  <si>
    <t>Среднее значение за период (10 дней)</t>
  </si>
  <si>
    <t>Звягин А.М.</t>
  </si>
  <si>
    <t>ккал</t>
  </si>
  <si>
    <t>B-105,2</t>
  </si>
  <si>
    <t>A-152,6</t>
  </si>
  <si>
    <t>Fe-9,1</t>
  </si>
  <si>
    <t xml:space="preserve">"___"__________________2020г. </t>
  </si>
  <si>
    <t>"___" _______________________ 2020 г.</t>
  </si>
  <si>
    <t>№262</t>
  </si>
  <si>
    <t>№23</t>
  </si>
  <si>
    <t>№642</t>
  </si>
  <si>
    <t>№303</t>
  </si>
  <si>
    <t>№62</t>
  </si>
  <si>
    <t>№148</t>
  </si>
  <si>
    <t>№401</t>
  </si>
  <si>
    <t>№463</t>
  </si>
  <si>
    <t>№241</t>
  </si>
  <si>
    <t>№645</t>
  </si>
  <si>
    <t>№393</t>
  </si>
  <si>
    <t>№469</t>
  </si>
  <si>
    <t>№324</t>
  </si>
  <si>
    <t>№36</t>
  </si>
  <si>
    <t>№403</t>
  </si>
  <si>
    <t>№109</t>
  </si>
  <si>
    <t>№39</t>
  </si>
  <si>
    <t>№416</t>
  </si>
  <si>
    <t>№762</t>
  </si>
  <si>
    <t>№27</t>
  </si>
  <si>
    <t>№309</t>
  </si>
  <si>
    <t>№472</t>
  </si>
  <si>
    <t>№297</t>
  </si>
  <si>
    <t>№28</t>
  </si>
  <si>
    <t>№422</t>
  </si>
  <si>
    <t>№588</t>
  </si>
  <si>
    <t>№644</t>
  </si>
  <si>
    <t>№86</t>
  </si>
  <si>
    <t>№120</t>
  </si>
  <si>
    <t>№773</t>
  </si>
  <si>
    <t>№284</t>
  </si>
  <si>
    <t>№285</t>
  </si>
  <si>
    <t>№628</t>
  </si>
  <si>
    <t>№40</t>
  </si>
  <si>
    <t>№394</t>
  </si>
  <si>
    <t>№358</t>
  </si>
  <si>
    <t>№243</t>
  </si>
  <si>
    <t>№627</t>
  </si>
  <si>
    <t>№128</t>
  </si>
  <si>
    <t>№310</t>
  </si>
  <si>
    <t>№702</t>
  </si>
  <si>
    <t>№449</t>
  </si>
  <si>
    <t>№131</t>
  </si>
  <si>
    <t>№695</t>
  </si>
  <si>
    <t>№131/3;№702</t>
  </si>
  <si>
    <t>№528</t>
  </si>
  <si>
    <t>№276</t>
  </si>
  <si>
    <t>№110</t>
  </si>
  <si>
    <t>№138</t>
  </si>
  <si>
    <t>1994г</t>
  </si>
  <si>
    <t>№591</t>
  </si>
  <si>
    <t>Б-57,4</t>
  </si>
  <si>
    <t>Ж-59,8</t>
  </si>
  <si>
    <t>У-253,5</t>
  </si>
  <si>
    <t>Са-844,3</t>
  </si>
  <si>
    <t>P-1425,4</t>
  </si>
  <si>
    <t>Mq-190.8</t>
  </si>
  <si>
    <t>C-59,2</t>
  </si>
  <si>
    <t>E-8,2</t>
  </si>
  <si>
    <t>ЭЦ (ккал)1787,1</t>
  </si>
  <si>
    <t>____________________ Яковлева Е.В.                                                                                       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</si>
</sst>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2" fontId="2" fillId="0" borderId="1" xfId="0" applyNumberFormat="1" applyFont="1" applyBorder="1"/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/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center"/>
    </xf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/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" fontId="1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9" fontId="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tabSelected="1" workbookViewId="0">
      <selection activeCell="P4" sqref="P4"/>
    </sheetView>
  </sheetViews>
  <sheetFormatPr defaultRowHeight="15" x14ac:dyDescent="0.25"/>
  <cols>
    <col min="1" max="1" width="5.85546875" customWidth="1"/>
    <col min="2" max="2" width="6.28515625" customWidth="1"/>
    <col min="3" max="3" width="25" customWidth="1"/>
    <col min="4" max="4" width="6.5703125" customWidth="1"/>
    <col min="5" max="5" width="7.140625" customWidth="1"/>
    <col min="6" max="6" width="7" customWidth="1"/>
    <col min="7" max="7" width="7.28515625" customWidth="1"/>
    <col min="8" max="8" width="8.28515625" customWidth="1"/>
    <col min="9" max="9" width="8.42578125" customWidth="1"/>
    <col min="10" max="10" width="6.5703125" customWidth="1"/>
    <col min="11" max="11" width="8.140625" customWidth="1"/>
    <col min="12" max="12" width="7.5703125" customWidth="1"/>
    <col min="13" max="13" width="7.7109375" customWidth="1"/>
    <col min="14" max="14" width="8.28515625" customWidth="1"/>
    <col min="15" max="15" width="7.140625" customWidth="1"/>
    <col min="16" max="16" width="6.5703125" customWidth="1"/>
  </cols>
  <sheetData>
    <row r="1" spans="1:16" x14ac:dyDescent="0.25">
      <c r="A1" s="13"/>
      <c r="B1" s="4" t="s">
        <v>106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3"/>
      <c r="B2" s="4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3"/>
      <c r="B3" s="4" t="s">
        <v>204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137</v>
      </c>
      <c r="P3" s="4"/>
    </row>
    <row r="4" spans="1:16" x14ac:dyDescent="0.25">
      <c r="A4" s="13"/>
      <c r="B4" s="4" t="s">
        <v>142</v>
      </c>
      <c r="C4" s="4"/>
      <c r="D4" s="4"/>
      <c r="E4" s="4"/>
      <c r="F4" s="4"/>
      <c r="G4" s="4"/>
      <c r="H4" s="4"/>
      <c r="I4" s="4"/>
      <c r="J4" s="4"/>
      <c r="K4" s="4" t="s">
        <v>143</v>
      </c>
      <c r="L4" s="4"/>
      <c r="M4" s="4"/>
      <c r="N4" s="4"/>
      <c r="O4" s="4"/>
      <c r="P4" s="4"/>
    </row>
    <row r="5" spans="1:16" ht="15.75" x14ac:dyDescent="0.25">
      <c r="B5" s="45" t="s">
        <v>107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.75" x14ac:dyDescent="0.3">
      <c r="B6" s="46" t="s">
        <v>120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21" customHeight="1" x14ac:dyDescent="0.25">
      <c r="A7" s="1"/>
      <c r="B7" s="47" t="s">
        <v>0</v>
      </c>
      <c r="C7" s="47"/>
      <c r="D7" s="47" t="s">
        <v>2</v>
      </c>
      <c r="E7" s="47" t="s">
        <v>1</v>
      </c>
      <c r="F7" s="48" t="s">
        <v>3</v>
      </c>
      <c r="G7" s="48"/>
      <c r="H7" s="48"/>
      <c r="I7" s="6" t="s">
        <v>4</v>
      </c>
      <c r="J7" s="48" t="s">
        <v>5</v>
      </c>
      <c r="K7" s="48"/>
      <c r="L7" s="48"/>
      <c r="M7" s="48"/>
      <c r="N7" s="48" t="s">
        <v>6</v>
      </c>
      <c r="O7" s="48"/>
      <c r="P7" s="48"/>
    </row>
    <row r="8" spans="1:16" x14ac:dyDescent="0.25">
      <c r="A8" s="1"/>
      <c r="B8" s="47"/>
      <c r="C8" s="47"/>
      <c r="D8" s="47"/>
      <c r="E8" s="47"/>
      <c r="F8" s="5" t="s">
        <v>7</v>
      </c>
      <c r="G8" s="5" t="s">
        <v>8</v>
      </c>
      <c r="H8" s="5" t="s">
        <v>9</v>
      </c>
      <c r="I8" s="5"/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</row>
    <row r="9" spans="1:16" ht="16.5" customHeight="1" x14ac:dyDescent="0.3">
      <c r="A9" s="1"/>
      <c r="B9" s="49" t="s">
        <v>108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1"/>
      <c r="B10" s="44" t="s">
        <v>109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68.25" customHeight="1" x14ac:dyDescent="0.25">
      <c r="A11" s="47" t="s">
        <v>0</v>
      </c>
      <c r="B11" s="47"/>
      <c r="C11" s="47" t="s">
        <v>2</v>
      </c>
      <c r="D11" s="47" t="s">
        <v>1</v>
      </c>
      <c r="E11" s="48" t="s">
        <v>3</v>
      </c>
      <c r="F11" s="48"/>
      <c r="G11" s="48"/>
      <c r="H11" s="6" t="s">
        <v>4</v>
      </c>
      <c r="I11" s="48" t="s">
        <v>5</v>
      </c>
      <c r="J11" s="48"/>
      <c r="K11" s="48"/>
      <c r="L11" s="48"/>
      <c r="M11" s="48" t="s">
        <v>6</v>
      </c>
      <c r="N11" s="48"/>
      <c r="O11" s="48"/>
      <c r="P11" s="50"/>
    </row>
    <row r="12" spans="1:16" ht="51.75" customHeight="1" x14ac:dyDescent="0.25">
      <c r="A12" s="47"/>
      <c r="B12" s="47"/>
      <c r="C12" s="47"/>
      <c r="D12" s="47"/>
      <c r="E12" s="6" t="s">
        <v>7</v>
      </c>
      <c r="F12" s="6" t="s">
        <v>8</v>
      </c>
      <c r="G12" s="6" t="s">
        <v>9</v>
      </c>
      <c r="H12" s="6"/>
      <c r="I12" s="6" t="s">
        <v>10</v>
      </c>
      <c r="J12" s="6" t="s">
        <v>11</v>
      </c>
      <c r="K12" s="6" t="s">
        <v>12</v>
      </c>
      <c r="L12" s="6" t="s">
        <v>13</v>
      </c>
      <c r="M12" s="6" t="s">
        <v>14</v>
      </c>
      <c r="N12" s="6" t="s">
        <v>15</v>
      </c>
      <c r="O12" s="6" t="s">
        <v>16</v>
      </c>
      <c r="P12" s="9" t="s">
        <v>24</v>
      </c>
    </row>
    <row r="13" spans="1:16" ht="14.25" customHeight="1" x14ac:dyDescent="0.25">
      <c r="A13" s="44" t="s">
        <v>110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"/>
    </row>
    <row r="14" spans="1:16" x14ac:dyDescent="0.25">
      <c r="A14" s="1" t="s">
        <v>144</v>
      </c>
      <c r="B14" s="2">
        <v>1994</v>
      </c>
      <c r="C14" s="1" t="s">
        <v>25</v>
      </c>
      <c r="D14" s="15" t="s">
        <v>26</v>
      </c>
      <c r="E14" s="1">
        <v>5.7</v>
      </c>
      <c r="F14" s="1">
        <v>9.9</v>
      </c>
      <c r="G14" s="1">
        <v>20.8</v>
      </c>
      <c r="H14" s="1">
        <v>226.7</v>
      </c>
      <c r="I14" s="1">
        <v>143</v>
      </c>
      <c r="J14" s="1">
        <v>0.6</v>
      </c>
      <c r="K14" s="1">
        <v>18</v>
      </c>
      <c r="L14" s="1">
        <v>124</v>
      </c>
      <c r="M14" s="1">
        <v>0.14000000000000001</v>
      </c>
      <c r="N14" s="1">
        <v>0.02</v>
      </c>
      <c r="O14" s="1">
        <v>0</v>
      </c>
      <c r="P14" s="3">
        <v>2.1</v>
      </c>
    </row>
    <row r="15" spans="1:16" x14ac:dyDescent="0.25">
      <c r="A15" s="1" t="s">
        <v>145</v>
      </c>
      <c r="B15" s="2">
        <v>1997</v>
      </c>
      <c r="C15" s="1" t="s">
        <v>27</v>
      </c>
      <c r="D15" s="15">
        <v>20</v>
      </c>
      <c r="E15" s="1">
        <v>4.26</v>
      </c>
      <c r="F15" s="1">
        <v>6.72</v>
      </c>
      <c r="G15" s="1">
        <v>0</v>
      </c>
      <c r="H15" s="1">
        <v>123</v>
      </c>
      <c r="I15" s="1">
        <v>180.4</v>
      </c>
      <c r="J15" s="1">
        <v>0.14000000000000001</v>
      </c>
      <c r="K15" s="1">
        <v>11</v>
      </c>
      <c r="L15" s="1">
        <v>123</v>
      </c>
      <c r="M15" s="1">
        <v>6.0000000000000001E-3</v>
      </c>
      <c r="N15" s="1">
        <v>4.2000000000000003E-2</v>
      </c>
      <c r="O15" s="1">
        <v>100</v>
      </c>
      <c r="P15" s="3">
        <v>0.08</v>
      </c>
    </row>
    <row r="16" spans="1:16" x14ac:dyDescent="0.25">
      <c r="A16" s="1"/>
      <c r="B16" s="2"/>
      <c r="C16" s="1" t="s">
        <v>28</v>
      </c>
      <c r="D16" s="15">
        <v>30</v>
      </c>
      <c r="E16" s="1">
        <v>2.04</v>
      </c>
      <c r="F16" s="1">
        <v>0.39</v>
      </c>
      <c r="G16" s="1">
        <v>13.56</v>
      </c>
      <c r="H16" s="1">
        <v>60.3</v>
      </c>
      <c r="I16" s="1">
        <v>32.799999999999997</v>
      </c>
      <c r="J16" s="1">
        <v>1.17</v>
      </c>
      <c r="K16" s="1">
        <v>14.7</v>
      </c>
      <c r="L16" s="1">
        <v>108.3</v>
      </c>
      <c r="M16" s="1">
        <v>5.3999999999999999E-2</v>
      </c>
      <c r="N16" s="1">
        <v>0</v>
      </c>
      <c r="O16" s="1">
        <v>0</v>
      </c>
      <c r="P16" s="3">
        <v>0.32</v>
      </c>
    </row>
    <row r="17" spans="1:16" x14ac:dyDescent="0.25">
      <c r="A17" s="1" t="s">
        <v>146</v>
      </c>
      <c r="B17" s="2">
        <v>1994</v>
      </c>
      <c r="C17" s="1" t="s">
        <v>29</v>
      </c>
      <c r="D17" s="15">
        <v>200</v>
      </c>
      <c r="E17" s="1">
        <v>3.46</v>
      </c>
      <c r="F17" s="1">
        <v>1.23</v>
      </c>
      <c r="G17" s="1">
        <v>28.6</v>
      </c>
      <c r="H17" s="1">
        <v>91.7</v>
      </c>
      <c r="I17" s="1">
        <v>126</v>
      </c>
      <c r="J17" s="1">
        <v>0.7</v>
      </c>
      <c r="K17" s="1">
        <v>11</v>
      </c>
      <c r="L17" s="1">
        <v>113</v>
      </c>
      <c r="M17" s="1">
        <v>7.0000000000000007E-2</v>
      </c>
      <c r="N17" s="1">
        <v>3.5000000000000003E-2</v>
      </c>
      <c r="O17" s="1">
        <v>2.4</v>
      </c>
      <c r="P17" s="3">
        <v>0.1</v>
      </c>
    </row>
    <row r="18" spans="1:16" x14ac:dyDescent="0.25">
      <c r="A18" s="1" t="s">
        <v>147</v>
      </c>
      <c r="B18" s="2">
        <v>2004</v>
      </c>
      <c r="C18" s="1" t="s">
        <v>20</v>
      </c>
      <c r="D18" s="15">
        <v>100</v>
      </c>
      <c r="E18" s="1">
        <v>7.6</v>
      </c>
      <c r="F18" s="1">
        <v>2.2000000000000002</v>
      </c>
      <c r="G18" s="1">
        <v>34.799999999999997</v>
      </c>
      <c r="H18" s="1">
        <v>244</v>
      </c>
      <c r="I18" s="1">
        <v>40</v>
      </c>
      <c r="J18" s="1">
        <v>1.2</v>
      </c>
      <c r="K18" s="1">
        <v>12</v>
      </c>
      <c r="L18" s="1">
        <v>96.6</v>
      </c>
      <c r="M18" s="1">
        <v>0.08</v>
      </c>
      <c r="N18" s="1">
        <v>0</v>
      </c>
      <c r="O18" s="1">
        <v>0</v>
      </c>
      <c r="P18" s="3">
        <v>1.2</v>
      </c>
    </row>
    <row r="19" spans="1:16" x14ac:dyDescent="0.25">
      <c r="A19" s="10"/>
      <c r="B19" s="10"/>
      <c r="C19" s="11" t="s">
        <v>18</v>
      </c>
      <c r="D19" s="10"/>
      <c r="E19" s="10">
        <f t="shared" ref="E19:P19" si="0">SUM(E14:E18)</f>
        <v>23.060000000000002</v>
      </c>
      <c r="F19" s="10">
        <f t="shared" si="0"/>
        <v>20.440000000000001</v>
      </c>
      <c r="G19" s="10">
        <f t="shared" si="0"/>
        <v>97.759999999999991</v>
      </c>
      <c r="H19" s="10">
        <f t="shared" si="0"/>
        <v>745.7</v>
      </c>
      <c r="I19" s="10">
        <f t="shared" si="0"/>
        <v>522.20000000000005</v>
      </c>
      <c r="J19" s="10">
        <f t="shared" si="0"/>
        <v>3.8099999999999996</v>
      </c>
      <c r="K19" s="10">
        <f t="shared" si="0"/>
        <v>66.7</v>
      </c>
      <c r="L19" s="10">
        <f t="shared" si="0"/>
        <v>564.9</v>
      </c>
      <c r="M19" s="10">
        <f t="shared" si="0"/>
        <v>0.35000000000000003</v>
      </c>
      <c r="N19" s="10">
        <f t="shared" si="0"/>
        <v>9.7000000000000003E-2</v>
      </c>
      <c r="O19" s="10">
        <f t="shared" si="0"/>
        <v>102.4</v>
      </c>
      <c r="P19" s="10">
        <f t="shared" si="0"/>
        <v>3.8</v>
      </c>
    </row>
    <row r="20" spans="1:16" ht="24" customHeight="1" x14ac:dyDescent="0.25">
      <c r="A20" s="44" t="s">
        <v>19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"/>
    </row>
    <row r="21" spans="1:16" x14ac:dyDescent="0.25">
      <c r="A21" s="1" t="s">
        <v>148</v>
      </c>
      <c r="B21" s="2">
        <v>1997</v>
      </c>
      <c r="C21" s="38" t="s">
        <v>30</v>
      </c>
      <c r="D21" s="23">
        <v>100</v>
      </c>
      <c r="E21" s="3">
        <v>1.3</v>
      </c>
      <c r="F21" s="3">
        <v>2.5</v>
      </c>
      <c r="G21" s="3">
        <v>4.7</v>
      </c>
      <c r="H21" s="3">
        <v>67</v>
      </c>
      <c r="I21" s="3">
        <v>63</v>
      </c>
      <c r="J21" s="3">
        <v>0.2</v>
      </c>
      <c r="K21" s="3">
        <v>14</v>
      </c>
      <c r="L21" s="3">
        <v>63</v>
      </c>
      <c r="M21" s="3">
        <v>0.06</v>
      </c>
      <c r="N21" s="3">
        <v>0.14000000000000001</v>
      </c>
      <c r="O21" s="3">
        <v>6.3</v>
      </c>
      <c r="P21" s="3">
        <v>0.4</v>
      </c>
    </row>
    <row r="22" spans="1:16" ht="30" x14ac:dyDescent="0.25">
      <c r="A22" s="1" t="s">
        <v>149</v>
      </c>
      <c r="B22" s="2">
        <v>1994</v>
      </c>
      <c r="C22" s="38" t="s">
        <v>31</v>
      </c>
      <c r="D22" s="23">
        <v>200</v>
      </c>
      <c r="E22" s="3">
        <v>3.1</v>
      </c>
      <c r="F22" s="3">
        <v>6.6</v>
      </c>
      <c r="G22" s="3">
        <v>16.5</v>
      </c>
      <c r="H22" s="3">
        <v>128</v>
      </c>
      <c r="I22" s="3">
        <v>185</v>
      </c>
      <c r="J22" s="3">
        <v>0.2</v>
      </c>
      <c r="K22" s="3">
        <v>2.8</v>
      </c>
      <c r="L22" s="3">
        <v>182</v>
      </c>
      <c r="M22" s="3">
        <v>0.13</v>
      </c>
      <c r="N22" s="3">
        <v>0</v>
      </c>
      <c r="O22" s="3">
        <v>0.9</v>
      </c>
      <c r="P22" s="3">
        <v>0.3</v>
      </c>
    </row>
    <row r="23" spans="1:16" x14ac:dyDescent="0.25">
      <c r="A23" s="1" t="s">
        <v>150</v>
      </c>
      <c r="B23" s="2">
        <v>1994</v>
      </c>
      <c r="C23" s="38" t="s">
        <v>32</v>
      </c>
      <c r="D23" s="23">
        <v>80</v>
      </c>
      <c r="E23" s="3">
        <v>13.18</v>
      </c>
      <c r="F23" s="3">
        <v>11.4</v>
      </c>
      <c r="G23" s="3">
        <v>0</v>
      </c>
      <c r="H23" s="3">
        <v>187.8</v>
      </c>
      <c r="I23" s="3">
        <v>59.6</v>
      </c>
      <c r="J23" s="3">
        <v>0.48</v>
      </c>
      <c r="K23" s="3">
        <v>6.5</v>
      </c>
      <c r="L23" s="3">
        <v>127</v>
      </c>
      <c r="M23" s="3">
        <v>1.7000000000000001E-2</v>
      </c>
      <c r="N23" s="3">
        <v>0.19900000000000001</v>
      </c>
      <c r="O23" s="3">
        <v>0.69</v>
      </c>
      <c r="P23" s="3">
        <v>0.17</v>
      </c>
    </row>
    <row r="24" spans="1:16" x14ac:dyDescent="0.25">
      <c r="A24" s="1" t="s">
        <v>151</v>
      </c>
      <c r="B24" s="2">
        <v>1994</v>
      </c>
      <c r="C24" s="38" t="s">
        <v>33</v>
      </c>
      <c r="D24" s="23">
        <v>150</v>
      </c>
      <c r="E24" s="3">
        <v>3</v>
      </c>
      <c r="F24" s="3">
        <v>5.95</v>
      </c>
      <c r="G24" s="3">
        <v>13.8</v>
      </c>
      <c r="H24" s="3">
        <v>132.5</v>
      </c>
      <c r="I24" s="3">
        <v>109</v>
      </c>
      <c r="J24" s="3">
        <v>0.4</v>
      </c>
      <c r="K24" s="3">
        <v>9</v>
      </c>
      <c r="L24" s="3">
        <v>80</v>
      </c>
      <c r="M24" s="3">
        <v>4.4999999999999998E-2</v>
      </c>
      <c r="N24" s="3">
        <v>0</v>
      </c>
      <c r="O24" s="3">
        <v>1.35</v>
      </c>
      <c r="P24" s="3">
        <v>0.8</v>
      </c>
    </row>
    <row r="25" spans="1:16" x14ac:dyDescent="0.25">
      <c r="A25" s="1" t="s">
        <v>194</v>
      </c>
      <c r="B25" s="2" t="s">
        <v>193</v>
      </c>
      <c r="C25" s="38" t="s">
        <v>34</v>
      </c>
      <c r="D25" s="23">
        <v>200</v>
      </c>
      <c r="E25" s="3">
        <v>1.36</v>
      </c>
      <c r="F25" s="3">
        <v>0</v>
      </c>
      <c r="G25" s="3">
        <v>22</v>
      </c>
      <c r="H25" s="3">
        <v>110</v>
      </c>
      <c r="I25" s="3">
        <v>44</v>
      </c>
      <c r="J25" s="3">
        <v>0.2</v>
      </c>
      <c r="K25" s="3">
        <v>2</v>
      </c>
      <c r="L25" s="3">
        <v>56</v>
      </c>
      <c r="M25" s="3">
        <v>9.9</v>
      </c>
      <c r="N25" s="3">
        <v>18.48</v>
      </c>
      <c r="O25" s="3">
        <v>12.6</v>
      </c>
      <c r="P25" s="3">
        <v>0.2</v>
      </c>
    </row>
    <row r="26" spans="1:16" x14ac:dyDescent="0.25">
      <c r="A26" s="1"/>
      <c r="B26" s="2"/>
      <c r="C26" s="38" t="s">
        <v>35</v>
      </c>
      <c r="D26" s="23">
        <v>60</v>
      </c>
      <c r="E26" s="3">
        <v>4.08</v>
      </c>
      <c r="F26" s="3">
        <v>0.78</v>
      </c>
      <c r="G26" s="3">
        <v>27.12</v>
      </c>
      <c r="H26" s="3">
        <v>120.6</v>
      </c>
      <c r="I26" s="3">
        <v>13.2</v>
      </c>
      <c r="J26" s="3">
        <v>2.34</v>
      </c>
      <c r="K26" s="3">
        <v>28.3</v>
      </c>
      <c r="L26" s="3">
        <v>108.3</v>
      </c>
      <c r="M26" s="3">
        <v>0.108</v>
      </c>
      <c r="N26" s="3">
        <v>0</v>
      </c>
      <c r="O26" s="3">
        <v>0</v>
      </c>
      <c r="P26" s="3">
        <v>0.64</v>
      </c>
    </row>
    <row r="27" spans="1:16" ht="12" customHeight="1" x14ac:dyDescent="0.25">
      <c r="A27" s="1"/>
      <c r="B27" s="2"/>
      <c r="C27" s="38" t="s">
        <v>36</v>
      </c>
      <c r="D27" s="23">
        <v>100</v>
      </c>
      <c r="E27" s="3">
        <v>1.5</v>
      </c>
      <c r="F27" s="3">
        <v>0.5</v>
      </c>
      <c r="G27" s="3">
        <v>21</v>
      </c>
      <c r="H27" s="3">
        <v>96</v>
      </c>
      <c r="I27" s="3">
        <v>18</v>
      </c>
      <c r="J27" s="3">
        <v>0.6</v>
      </c>
      <c r="K27" s="3">
        <v>32</v>
      </c>
      <c r="L27" s="3">
        <v>68</v>
      </c>
      <c r="M27" s="3">
        <v>0.04</v>
      </c>
      <c r="N27" s="3">
        <v>0</v>
      </c>
      <c r="O27" s="3">
        <v>10</v>
      </c>
      <c r="P27" s="3">
        <v>0.4</v>
      </c>
    </row>
    <row r="28" spans="1:16" x14ac:dyDescent="0.25">
      <c r="A28" s="1"/>
      <c r="B28" s="2"/>
      <c r="C28" s="38" t="s">
        <v>37</v>
      </c>
      <c r="D28" s="2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54" t="s">
        <v>18</v>
      </c>
      <c r="B29" s="54"/>
      <c r="C29" s="54"/>
      <c r="D29" s="10"/>
      <c r="E29" s="10">
        <f t="shared" ref="E29:P29" si="1">SUM(E21:E28)</f>
        <v>27.519999999999996</v>
      </c>
      <c r="F29" s="10">
        <f t="shared" si="1"/>
        <v>27.73</v>
      </c>
      <c r="G29" s="10">
        <f t="shared" si="1"/>
        <v>105.12</v>
      </c>
      <c r="H29" s="10">
        <f t="shared" si="1"/>
        <v>841.9</v>
      </c>
      <c r="I29" s="10">
        <f t="shared" si="1"/>
        <v>491.8</v>
      </c>
      <c r="J29" s="10">
        <f t="shared" si="1"/>
        <v>4.42</v>
      </c>
      <c r="K29" s="10">
        <f t="shared" si="1"/>
        <v>94.6</v>
      </c>
      <c r="L29" s="10">
        <f t="shared" si="1"/>
        <v>684.3</v>
      </c>
      <c r="M29" s="10">
        <f t="shared" si="1"/>
        <v>10.3</v>
      </c>
      <c r="N29" s="10">
        <f t="shared" si="1"/>
        <v>18.818999999999999</v>
      </c>
      <c r="O29" s="10">
        <f t="shared" si="1"/>
        <v>31.84</v>
      </c>
      <c r="P29" s="10">
        <f t="shared" si="1"/>
        <v>2.9099999999999997</v>
      </c>
    </row>
    <row r="30" spans="1:16" x14ac:dyDescent="0.25">
      <c r="A30" s="56" t="s">
        <v>122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x14ac:dyDescent="0.25">
      <c r="A31" s="39" t="s">
        <v>153</v>
      </c>
      <c r="B31" s="39">
        <v>1994</v>
      </c>
      <c r="C31" s="3" t="s">
        <v>123</v>
      </c>
      <c r="D31" s="10">
        <v>200</v>
      </c>
      <c r="E31" s="17">
        <v>5.8</v>
      </c>
      <c r="F31" s="17">
        <v>5</v>
      </c>
      <c r="G31" s="17">
        <v>8</v>
      </c>
      <c r="H31" s="17">
        <v>106</v>
      </c>
      <c r="I31" s="17">
        <v>28.1</v>
      </c>
      <c r="J31" s="17">
        <v>0.34</v>
      </c>
      <c r="K31" s="17">
        <v>1.4</v>
      </c>
      <c r="L31" s="17">
        <v>62</v>
      </c>
      <c r="M31" s="17">
        <v>240</v>
      </c>
      <c r="N31" s="17">
        <v>180</v>
      </c>
      <c r="O31" s="17">
        <v>13</v>
      </c>
      <c r="P31" s="17">
        <v>0.2</v>
      </c>
    </row>
    <row r="32" spans="1:16" x14ac:dyDescent="0.25">
      <c r="A32" s="11"/>
      <c r="B32" s="11"/>
      <c r="C32" s="3" t="s">
        <v>56</v>
      </c>
      <c r="D32" s="22">
        <v>30</v>
      </c>
      <c r="E32" s="18">
        <v>2.25</v>
      </c>
      <c r="F32" s="18">
        <v>2.94</v>
      </c>
      <c r="G32" s="18">
        <v>22.32</v>
      </c>
      <c r="H32" s="18">
        <v>125.1</v>
      </c>
      <c r="I32" s="18">
        <v>32.4</v>
      </c>
      <c r="J32" s="18">
        <v>0.02</v>
      </c>
      <c r="K32" s="18"/>
      <c r="L32" s="18">
        <v>46</v>
      </c>
      <c r="M32" s="18">
        <v>8.6999999999999993</v>
      </c>
      <c r="N32" s="18">
        <v>27</v>
      </c>
      <c r="O32" s="18">
        <v>6</v>
      </c>
      <c r="P32" s="18">
        <v>0.63</v>
      </c>
    </row>
    <row r="33" spans="1:17" x14ac:dyDescent="0.25">
      <c r="A33" s="54" t="s">
        <v>18</v>
      </c>
      <c r="B33" s="54"/>
      <c r="C33" s="54"/>
      <c r="D33" s="10"/>
      <c r="E33" s="10">
        <f>SUM(E31:E32)</f>
        <v>8.0500000000000007</v>
      </c>
      <c r="F33" s="10">
        <f t="shared" ref="F33:P33" si="2">SUM(F31:F32)</f>
        <v>7.9399999999999995</v>
      </c>
      <c r="G33" s="10">
        <f t="shared" si="2"/>
        <v>30.32</v>
      </c>
      <c r="H33" s="10">
        <f t="shared" si="2"/>
        <v>231.1</v>
      </c>
      <c r="I33" s="10">
        <f t="shared" si="2"/>
        <v>60.5</v>
      </c>
      <c r="J33" s="10">
        <f t="shared" si="2"/>
        <v>0.36000000000000004</v>
      </c>
      <c r="K33" s="10">
        <f t="shared" si="2"/>
        <v>1.4</v>
      </c>
      <c r="L33" s="10">
        <f t="shared" si="2"/>
        <v>108</v>
      </c>
      <c r="M33" s="10">
        <f t="shared" si="2"/>
        <v>248.7</v>
      </c>
      <c r="N33" s="10">
        <f t="shared" si="2"/>
        <v>207</v>
      </c>
      <c r="O33" s="10">
        <f t="shared" si="2"/>
        <v>19</v>
      </c>
      <c r="P33" s="10">
        <f t="shared" si="2"/>
        <v>0.83000000000000007</v>
      </c>
    </row>
    <row r="34" spans="1:17" x14ac:dyDescent="0.25">
      <c r="A34" s="44" t="s">
        <v>21</v>
      </c>
      <c r="B34" s="44"/>
      <c r="C34" s="44"/>
      <c r="D34" s="10"/>
      <c r="E34" s="10">
        <f t="shared" ref="E34:P34" si="3">E19+E29+E33</f>
        <v>58.629999999999995</v>
      </c>
      <c r="F34" s="10">
        <f t="shared" si="3"/>
        <v>56.11</v>
      </c>
      <c r="G34" s="10">
        <f t="shared" si="3"/>
        <v>233.2</v>
      </c>
      <c r="H34" s="10">
        <f t="shared" si="3"/>
        <v>1818.6999999999998</v>
      </c>
      <c r="I34" s="10">
        <f t="shared" si="3"/>
        <v>1074.5</v>
      </c>
      <c r="J34" s="10">
        <f t="shared" si="3"/>
        <v>8.59</v>
      </c>
      <c r="K34" s="10">
        <f t="shared" si="3"/>
        <v>162.70000000000002</v>
      </c>
      <c r="L34" s="10">
        <f t="shared" si="3"/>
        <v>1357.1999999999998</v>
      </c>
      <c r="M34" s="10">
        <f t="shared" si="3"/>
        <v>259.34999999999997</v>
      </c>
      <c r="N34" s="10">
        <f t="shared" si="3"/>
        <v>225.916</v>
      </c>
      <c r="O34" s="10">
        <f t="shared" si="3"/>
        <v>153.24</v>
      </c>
      <c r="P34" s="10">
        <f t="shared" si="3"/>
        <v>7.5399999999999991</v>
      </c>
      <c r="Q34" s="34"/>
    </row>
    <row r="35" spans="1:17" ht="19.5" customHeight="1" x14ac:dyDescent="0.3">
      <c r="A35" s="49" t="s">
        <v>111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5"/>
    </row>
    <row r="36" spans="1:17" x14ac:dyDescent="0.25">
      <c r="A36" s="44" t="s">
        <v>110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"/>
    </row>
    <row r="37" spans="1:17" ht="21" customHeight="1" x14ac:dyDescent="0.25">
      <c r="A37" s="1" t="s">
        <v>154</v>
      </c>
      <c r="B37" s="2">
        <v>1997</v>
      </c>
      <c r="C37" s="1" t="s">
        <v>38</v>
      </c>
      <c r="D37" s="10">
        <v>80</v>
      </c>
      <c r="E37" s="1">
        <v>8.5</v>
      </c>
      <c r="F37" s="1">
        <v>6.96</v>
      </c>
      <c r="G37" s="1">
        <v>20.32</v>
      </c>
      <c r="H37" s="1">
        <v>202.8</v>
      </c>
      <c r="I37" s="1">
        <v>143.19999999999999</v>
      </c>
      <c r="J37" s="1">
        <v>0.14000000000000001</v>
      </c>
      <c r="K37" s="1">
        <v>25</v>
      </c>
      <c r="L37" s="1">
        <v>159</v>
      </c>
      <c r="M37" s="1">
        <v>0.152</v>
      </c>
      <c r="N37" s="1">
        <v>0</v>
      </c>
      <c r="O37" s="1">
        <v>0</v>
      </c>
      <c r="P37" s="3">
        <v>0.32</v>
      </c>
    </row>
    <row r="38" spans="1:17" ht="18.75" customHeight="1" x14ac:dyDescent="0.25">
      <c r="A38" s="1" t="s">
        <v>155</v>
      </c>
      <c r="B38" s="2">
        <v>1994</v>
      </c>
      <c r="C38" s="1" t="s">
        <v>39</v>
      </c>
      <c r="D38" s="10">
        <v>150</v>
      </c>
      <c r="E38" s="1">
        <v>3</v>
      </c>
      <c r="F38" s="1">
        <v>5.95</v>
      </c>
      <c r="G38" s="1">
        <v>11.2</v>
      </c>
      <c r="H38" s="1">
        <v>112.5</v>
      </c>
      <c r="I38" s="1">
        <v>107</v>
      </c>
      <c r="J38" s="1">
        <v>0.2</v>
      </c>
      <c r="K38" s="1">
        <v>11</v>
      </c>
      <c r="L38" s="1">
        <v>70</v>
      </c>
      <c r="M38" s="1">
        <v>4.4999999999999998E-2</v>
      </c>
      <c r="N38" s="1">
        <v>0</v>
      </c>
      <c r="O38" s="1">
        <v>0</v>
      </c>
      <c r="P38" s="3">
        <v>0.9</v>
      </c>
    </row>
    <row r="39" spans="1:17" ht="18.75" customHeight="1" x14ac:dyDescent="0.25">
      <c r="A39" s="1" t="s">
        <v>156</v>
      </c>
      <c r="B39" s="2">
        <v>1997</v>
      </c>
      <c r="C39" s="1" t="s">
        <v>40</v>
      </c>
      <c r="D39" s="24">
        <v>40</v>
      </c>
      <c r="E39" s="1">
        <v>5.0999999999999996</v>
      </c>
      <c r="F39" s="1">
        <v>4.5999999999999996</v>
      </c>
      <c r="G39" s="1">
        <v>0.3</v>
      </c>
      <c r="H39" s="1">
        <v>63</v>
      </c>
      <c r="I39" s="1">
        <v>44</v>
      </c>
      <c r="J39" s="1">
        <v>0.8</v>
      </c>
      <c r="K39" s="1">
        <v>5</v>
      </c>
      <c r="L39" s="1">
        <v>67</v>
      </c>
      <c r="M39" s="1">
        <v>0.03</v>
      </c>
      <c r="N39" s="1">
        <v>0</v>
      </c>
      <c r="O39" s="1">
        <v>0.1</v>
      </c>
      <c r="P39" s="3">
        <v>0.2</v>
      </c>
    </row>
    <row r="40" spans="1:17" ht="19.5" customHeight="1" x14ac:dyDescent="0.25">
      <c r="A40" s="1"/>
      <c r="B40" s="2"/>
      <c r="C40" s="1" t="s">
        <v>41</v>
      </c>
      <c r="D40" s="10">
        <v>60</v>
      </c>
      <c r="E40" s="1">
        <v>4.08</v>
      </c>
      <c r="F40" s="1">
        <v>0.78</v>
      </c>
      <c r="G40" s="1">
        <v>27.12</v>
      </c>
      <c r="H40" s="1">
        <v>120.6</v>
      </c>
      <c r="I40" s="1">
        <v>13.2</v>
      </c>
      <c r="J40" s="1">
        <v>2.34</v>
      </c>
      <c r="K40" s="1">
        <v>28.3</v>
      </c>
      <c r="L40" s="1">
        <v>108.3</v>
      </c>
      <c r="M40" s="1">
        <v>0.108</v>
      </c>
      <c r="N40" s="1">
        <v>0</v>
      </c>
      <c r="O40" s="1">
        <v>0</v>
      </c>
      <c r="P40" s="3">
        <v>0.32</v>
      </c>
    </row>
    <row r="41" spans="1:17" ht="15.75" customHeight="1" x14ac:dyDescent="0.25">
      <c r="A41" s="1">
        <v>3628</v>
      </c>
      <c r="B41" s="2">
        <v>1994</v>
      </c>
      <c r="C41" s="1" t="s">
        <v>42</v>
      </c>
      <c r="D41" s="10">
        <v>200</v>
      </c>
      <c r="E41" s="1">
        <v>0</v>
      </c>
      <c r="F41" s="1">
        <v>0</v>
      </c>
      <c r="G41" s="1">
        <v>36</v>
      </c>
      <c r="H41" s="1">
        <v>86</v>
      </c>
      <c r="I41" s="1">
        <v>32</v>
      </c>
      <c r="J41" s="1">
        <v>0.2</v>
      </c>
      <c r="K41" s="1">
        <v>2</v>
      </c>
      <c r="L41" s="1">
        <v>26</v>
      </c>
      <c r="M41" s="1">
        <v>0</v>
      </c>
      <c r="N41" s="1">
        <v>1.8</v>
      </c>
      <c r="O41" s="1">
        <v>0</v>
      </c>
      <c r="P41" s="3">
        <v>0.2</v>
      </c>
    </row>
    <row r="42" spans="1:17" ht="16.5" customHeight="1" x14ac:dyDescent="0.25">
      <c r="A42" s="1"/>
      <c r="B42" s="2" t="s">
        <v>17</v>
      </c>
      <c r="C42" s="1" t="s">
        <v>43</v>
      </c>
      <c r="D42" s="10">
        <v>100</v>
      </c>
      <c r="E42" s="1">
        <v>0.4</v>
      </c>
      <c r="F42" s="1">
        <v>0.4</v>
      </c>
      <c r="G42" s="1">
        <v>9.8000000000000007</v>
      </c>
      <c r="H42" s="1">
        <v>47</v>
      </c>
      <c r="I42" s="1">
        <v>41</v>
      </c>
      <c r="J42" s="1">
        <v>2.2000000000000002</v>
      </c>
      <c r="K42" s="1">
        <v>9</v>
      </c>
      <c r="L42" s="1">
        <v>41</v>
      </c>
      <c r="M42" s="1">
        <v>0.03</v>
      </c>
      <c r="N42" s="1">
        <v>10</v>
      </c>
      <c r="O42" s="1">
        <v>0</v>
      </c>
      <c r="P42" s="1">
        <v>0.2</v>
      </c>
    </row>
    <row r="43" spans="1:17" x14ac:dyDescent="0.25">
      <c r="A43" s="10"/>
      <c r="B43" s="10"/>
      <c r="C43" s="11" t="s">
        <v>18</v>
      </c>
      <c r="D43" s="10"/>
      <c r="E43" s="10">
        <f t="shared" ref="E43:P43" si="4">SUM(E37:E42)</f>
        <v>21.08</v>
      </c>
      <c r="F43" s="10">
        <f t="shared" si="4"/>
        <v>18.689999999999998</v>
      </c>
      <c r="G43" s="10">
        <f t="shared" si="4"/>
        <v>104.74</v>
      </c>
      <c r="H43" s="10">
        <f t="shared" si="4"/>
        <v>631.9</v>
      </c>
      <c r="I43" s="10">
        <f t="shared" si="4"/>
        <v>380.4</v>
      </c>
      <c r="J43" s="10">
        <f t="shared" si="4"/>
        <v>5.8800000000000008</v>
      </c>
      <c r="K43" s="10">
        <f t="shared" si="4"/>
        <v>80.3</v>
      </c>
      <c r="L43" s="10">
        <f t="shared" si="4"/>
        <v>471.3</v>
      </c>
      <c r="M43" s="10">
        <f t="shared" si="4"/>
        <v>0.36499999999999999</v>
      </c>
      <c r="N43" s="10">
        <f t="shared" si="4"/>
        <v>11.8</v>
      </c>
      <c r="O43" s="10">
        <f t="shared" si="4"/>
        <v>0.1</v>
      </c>
      <c r="P43" s="10">
        <f t="shared" si="4"/>
        <v>2.14</v>
      </c>
    </row>
    <row r="44" spans="1:17" ht="20.25" customHeight="1" x14ac:dyDescent="0.25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"/>
    </row>
    <row r="45" spans="1:17" ht="26.25" customHeight="1" x14ac:dyDescent="0.25">
      <c r="A45" s="1" t="s">
        <v>157</v>
      </c>
      <c r="B45" s="2">
        <v>1997</v>
      </c>
      <c r="C45" s="38" t="s">
        <v>44</v>
      </c>
      <c r="D45" s="23">
        <v>100</v>
      </c>
      <c r="E45" s="3">
        <v>1.2</v>
      </c>
      <c r="F45" s="3">
        <v>4</v>
      </c>
      <c r="G45" s="3">
        <v>2.7</v>
      </c>
      <c r="H45" s="3">
        <v>52</v>
      </c>
      <c r="I45" s="3">
        <v>45</v>
      </c>
      <c r="J45" s="3">
        <v>0.5</v>
      </c>
      <c r="K45" s="3">
        <v>13</v>
      </c>
      <c r="L45" s="3">
        <v>66</v>
      </c>
      <c r="M45" s="3">
        <v>0.03</v>
      </c>
      <c r="N45" s="3">
        <v>5.0999999999999996</v>
      </c>
      <c r="O45" s="3">
        <v>0.13700000000000001</v>
      </c>
      <c r="P45" s="3">
        <v>0.1</v>
      </c>
    </row>
    <row r="46" spans="1:17" ht="33.75" customHeight="1" x14ac:dyDescent="0.25">
      <c r="A46" s="1" t="s">
        <v>172</v>
      </c>
      <c r="B46" s="2">
        <v>1994</v>
      </c>
      <c r="C46" s="38" t="s">
        <v>45</v>
      </c>
      <c r="D46" s="23" t="s">
        <v>46</v>
      </c>
      <c r="E46" s="3">
        <v>4.2</v>
      </c>
      <c r="F46" s="3">
        <v>5.3</v>
      </c>
      <c r="G46" s="3">
        <v>8.3000000000000007</v>
      </c>
      <c r="H46" s="3">
        <v>111.4</v>
      </c>
      <c r="I46" s="3">
        <v>85</v>
      </c>
      <c r="J46" s="3">
        <v>0.3</v>
      </c>
      <c r="K46" s="3">
        <v>9.1</v>
      </c>
      <c r="L46" s="3">
        <v>185</v>
      </c>
      <c r="M46" s="3">
        <v>0.10299999999999999</v>
      </c>
      <c r="N46" s="3">
        <v>7.23</v>
      </c>
      <c r="O46" s="3">
        <v>0.17</v>
      </c>
      <c r="P46" s="3">
        <v>0.1</v>
      </c>
    </row>
    <row r="47" spans="1:17" ht="20.25" customHeight="1" x14ac:dyDescent="0.25">
      <c r="A47" s="1" t="s">
        <v>158</v>
      </c>
      <c r="B47" s="2">
        <v>1994</v>
      </c>
      <c r="C47" s="38" t="s">
        <v>47</v>
      </c>
      <c r="D47" s="23">
        <v>230</v>
      </c>
      <c r="E47" s="3">
        <v>12.13</v>
      </c>
      <c r="F47" s="3">
        <v>10.35</v>
      </c>
      <c r="G47" s="3">
        <v>36.799999999999997</v>
      </c>
      <c r="H47" s="3">
        <v>289.14999999999998</v>
      </c>
      <c r="I47" s="3">
        <v>44.5</v>
      </c>
      <c r="J47" s="3">
        <v>0.31</v>
      </c>
      <c r="K47" s="3">
        <v>8.6999999999999993</v>
      </c>
      <c r="L47" s="3">
        <v>122</v>
      </c>
      <c r="M47" s="3">
        <v>4.5999999999999999E-2</v>
      </c>
      <c r="N47" s="3">
        <v>2.44</v>
      </c>
      <c r="O47" s="3">
        <v>0</v>
      </c>
      <c r="P47" s="3">
        <v>1.1000000000000001</v>
      </c>
    </row>
    <row r="48" spans="1:17" ht="30.75" customHeight="1" x14ac:dyDescent="0.25">
      <c r="A48" s="1" t="s">
        <v>169</v>
      </c>
      <c r="B48" s="2" t="s">
        <v>193</v>
      </c>
      <c r="C48" s="38" t="s">
        <v>48</v>
      </c>
      <c r="D48" s="23">
        <v>200</v>
      </c>
      <c r="E48" s="3">
        <v>3</v>
      </c>
      <c r="F48" s="3">
        <v>4.95</v>
      </c>
      <c r="G48" s="3">
        <v>20.2</v>
      </c>
      <c r="H48" s="3">
        <v>112.5</v>
      </c>
      <c r="I48" s="3">
        <v>137</v>
      </c>
      <c r="J48" s="3">
        <v>0.4</v>
      </c>
      <c r="K48" s="3">
        <v>13</v>
      </c>
      <c r="L48" s="3">
        <v>122.8</v>
      </c>
      <c r="M48" s="3">
        <v>4.4999999999999998E-2</v>
      </c>
      <c r="N48" s="3">
        <v>16.8</v>
      </c>
      <c r="O48" s="3">
        <v>0</v>
      </c>
      <c r="P48" s="3">
        <v>0.6</v>
      </c>
    </row>
    <row r="49" spans="1:16" ht="15.75" customHeight="1" x14ac:dyDescent="0.25">
      <c r="A49" s="1"/>
      <c r="B49" s="2" t="s">
        <v>17</v>
      </c>
      <c r="C49" s="38" t="s">
        <v>49</v>
      </c>
      <c r="D49" s="23">
        <v>40</v>
      </c>
      <c r="E49" s="3">
        <v>3</v>
      </c>
      <c r="F49" s="3">
        <v>3.92</v>
      </c>
      <c r="G49" s="3">
        <v>29.76</v>
      </c>
      <c r="H49" s="3">
        <v>196.6</v>
      </c>
      <c r="I49" s="3">
        <v>31.2</v>
      </c>
      <c r="J49" s="3">
        <v>0.64</v>
      </c>
      <c r="K49" s="3">
        <v>8</v>
      </c>
      <c r="L49" s="3">
        <v>118</v>
      </c>
      <c r="M49" s="3">
        <v>3.2000000000000001E-2</v>
      </c>
      <c r="N49" s="3">
        <v>0</v>
      </c>
      <c r="O49" s="3">
        <v>0.12</v>
      </c>
      <c r="P49" s="3">
        <v>1.4</v>
      </c>
    </row>
    <row r="50" spans="1:16" ht="18" customHeight="1" x14ac:dyDescent="0.25">
      <c r="A50" s="1"/>
      <c r="B50" s="2"/>
      <c r="C50" s="38" t="s">
        <v>50</v>
      </c>
      <c r="D50" s="23">
        <v>60</v>
      </c>
      <c r="E50" s="3">
        <v>4.08</v>
      </c>
      <c r="F50" s="3">
        <v>0.78</v>
      </c>
      <c r="G50" s="3">
        <v>27.12</v>
      </c>
      <c r="H50" s="3">
        <v>120.6</v>
      </c>
      <c r="I50" s="3">
        <v>12.1</v>
      </c>
      <c r="J50" s="3">
        <v>2.34</v>
      </c>
      <c r="K50" s="3">
        <v>28.3</v>
      </c>
      <c r="L50" s="3">
        <v>108.3</v>
      </c>
      <c r="M50" s="3">
        <v>0.108</v>
      </c>
      <c r="N50" s="3">
        <v>0</v>
      </c>
      <c r="O50" s="3">
        <v>0</v>
      </c>
      <c r="P50" s="3">
        <v>0.64</v>
      </c>
    </row>
    <row r="51" spans="1:16" ht="19.5" customHeight="1" x14ac:dyDescent="0.25">
      <c r="A51" s="54" t="s">
        <v>18</v>
      </c>
      <c r="B51" s="54"/>
      <c r="C51" s="54"/>
      <c r="D51" s="14"/>
      <c r="E51" s="10">
        <f t="shared" ref="E51:P51" si="5">SUM(E45:E50)</f>
        <v>27.61</v>
      </c>
      <c r="F51" s="10">
        <f t="shared" si="5"/>
        <v>29.299999999999997</v>
      </c>
      <c r="G51" s="10">
        <f t="shared" si="5"/>
        <v>124.88000000000001</v>
      </c>
      <c r="H51" s="10">
        <f t="shared" si="5"/>
        <v>882.25</v>
      </c>
      <c r="I51" s="10">
        <f t="shared" si="5"/>
        <v>354.8</v>
      </c>
      <c r="J51" s="10">
        <f t="shared" si="5"/>
        <v>4.49</v>
      </c>
      <c r="K51" s="10">
        <f t="shared" si="5"/>
        <v>80.099999999999994</v>
      </c>
      <c r="L51" s="10">
        <f t="shared" si="5"/>
        <v>722.09999999999991</v>
      </c>
      <c r="M51" s="10">
        <f t="shared" si="5"/>
        <v>0.36399999999999999</v>
      </c>
      <c r="N51" s="10">
        <f t="shared" si="5"/>
        <v>31.57</v>
      </c>
      <c r="O51" s="10">
        <f t="shared" si="5"/>
        <v>0.42700000000000005</v>
      </c>
      <c r="P51" s="10">
        <f t="shared" si="5"/>
        <v>3.94</v>
      </c>
    </row>
    <row r="52" spans="1:16" ht="19.5" customHeight="1" x14ac:dyDescent="0.25">
      <c r="A52" s="16"/>
      <c r="B52" s="51" t="s">
        <v>122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</row>
    <row r="53" spans="1:16" ht="33" customHeight="1" x14ac:dyDescent="0.25">
      <c r="A53" s="16"/>
      <c r="B53" s="16"/>
      <c r="C53" s="20" t="s">
        <v>124</v>
      </c>
      <c r="D53" s="14">
        <v>200</v>
      </c>
      <c r="E53" s="17">
        <v>1</v>
      </c>
      <c r="F53" s="17">
        <v>0.1</v>
      </c>
      <c r="G53" s="17">
        <v>29.7</v>
      </c>
      <c r="H53" s="17">
        <v>128</v>
      </c>
      <c r="I53" s="17">
        <v>6.9</v>
      </c>
      <c r="J53" s="17">
        <v>0.06</v>
      </c>
      <c r="K53" s="17">
        <v>46</v>
      </c>
      <c r="L53" s="17">
        <v>58</v>
      </c>
      <c r="M53" s="17">
        <v>23</v>
      </c>
      <c r="N53" s="17">
        <v>28</v>
      </c>
      <c r="O53" s="17">
        <v>13</v>
      </c>
      <c r="P53" s="17">
        <v>0.5</v>
      </c>
    </row>
    <row r="54" spans="1:16" ht="19.5" customHeight="1" x14ac:dyDescent="0.25">
      <c r="A54" s="19" t="s">
        <v>159</v>
      </c>
      <c r="B54" s="19">
        <v>1986</v>
      </c>
      <c r="C54" s="21" t="s">
        <v>125</v>
      </c>
      <c r="D54" s="14">
        <v>60</v>
      </c>
      <c r="E54" s="17">
        <v>4.75</v>
      </c>
      <c r="F54" s="17">
        <v>8.27</v>
      </c>
      <c r="G54" s="17">
        <v>37.81</v>
      </c>
      <c r="H54" s="17">
        <v>244.49</v>
      </c>
      <c r="I54" s="17">
        <v>21.1</v>
      </c>
      <c r="J54" s="17">
        <v>0.04</v>
      </c>
      <c r="K54" s="17">
        <v>18.2</v>
      </c>
      <c r="L54" s="17">
        <v>86.6</v>
      </c>
      <c r="M54" s="17">
        <v>11.13</v>
      </c>
      <c r="N54" s="17">
        <v>43.58</v>
      </c>
      <c r="O54" s="17">
        <v>3.8</v>
      </c>
      <c r="P54" s="17">
        <v>0.41</v>
      </c>
    </row>
    <row r="55" spans="1:16" ht="19.5" customHeight="1" x14ac:dyDescent="0.25">
      <c r="A55" s="54" t="s">
        <v>18</v>
      </c>
      <c r="B55" s="54"/>
      <c r="C55" s="54"/>
      <c r="D55" s="14"/>
      <c r="E55" s="10">
        <f t="shared" ref="E55:P55" si="6">E564+E54</f>
        <v>4.75</v>
      </c>
      <c r="F55" s="10">
        <f t="shared" si="6"/>
        <v>8.27</v>
      </c>
      <c r="G55" s="10">
        <f t="shared" si="6"/>
        <v>37.81</v>
      </c>
      <c r="H55" s="10">
        <f t="shared" si="6"/>
        <v>244.49</v>
      </c>
      <c r="I55" s="10">
        <f t="shared" si="6"/>
        <v>21.1</v>
      </c>
      <c r="J55" s="10">
        <f t="shared" si="6"/>
        <v>0.04</v>
      </c>
      <c r="K55" s="10">
        <f t="shared" si="6"/>
        <v>18.2</v>
      </c>
      <c r="L55" s="10">
        <f t="shared" si="6"/>
        <v>86.6</v>
      </c>
      <c r="M55" s="10">
        <f t="shared" si="6"/>
        <v>11.13</v>
      </c>
      <c r="N55" s="10">
        <f t="shared" si="6"/>
        <v>43.58</v>
      </c>
      <c r="O55" s="10">
        <f t="shared" si="6"/>
        <v>3.8</v>
      </c>
      <c r="P55" s="10">
        <f t="shared" si="6"/>
        <v>0.41</v>
      </c>
    </row>
    <row r="56" spans="1:16" ht="21" customHeight="1" x14ac:dyDescent="0.25">
      <c r="A56" s="44" t="s">
        <v>21</v>
      </c>
      <c r="B56" s="44"/>
      <c r="C56" s="44"/>
      <c r="D56" s="10"/>
      <c r="E56" s="10">
        <f>E43+E51+E55</f>
        <v>53.44</v>
      </c>
      <c r="F56" s="10">
        <f t="shared" ref="F56:P56" si="7">F43+F51+F55</f>
        <v>56.259999999999991</v>
      </c>
      <c r="G56" s="10">
        <f t="shared" si="7"/>
        <v>267.43</v>
      </c>
      <c r="H56" s="10">
        <f t="shared" si="7"/>
        <v>1758.64</v>
      </c>
      <c r="I56" s="10">
        <f t="shared" si="7"/>
        <v>756.30000000000007</v>
      </c>
      <c r="J56" s="10">
        <f t="shared" si="7"/>
        <v>10.41</v>
      </c>
      <c r="K56" s="10">
        <f t="shared" si="7"/>
        <v>178.59999999999997</v>
      </c>
      <c r="L56" s="10">
        <f t="shared" si="7"/>
        <v>1279.9999999999998</v>
      </c>
      <c r="M56" s="10">
        <f t="shared" si="7"/>
        <v>11.859</v>
      </c>
      <c r="N56" s="10">
        <f t="shared" si="7"/>
        <v>86.95</v>
      </c>
      <c r="O56" s="10">
        <f t="shared" si="7"/>
        <v>4.327</v>
      </c>
      <c r="P56" s="10">
        <f t="shared" si="7"/>
        <v>6.49</v>
      </c>
    </row>
    <row r="57" spans="1:16" ht="18.75" x14ac:dyDescent="0.3">
      <c r="A57" s="49" t="s">
        <v>112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5"/>
    </row>
    <row r="58" spans="1:16" x14ac:dyDescent="0.25">
      <c r="A58" s="44" t="s">
        <v>110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1"/>
    </row>
    <row r="59" spans="1:16" ht="24" customHeight="1" x14ac:dyDescent="0.25">
      <c r="A59" s="1" t="s">
        <v>160</v>
      </c>
      <c r="B59" s="2">
        <v>1997</v>
      </c>
      <c r="C59" s="1" t="s">
        <v>52</v>
      </c>
      <c r="D59" s="14">
        <v>50</v>
      </c>
      <c r="E59" s="1">
        <v>0.55000000000000004</v>
      </c>
      <c r="F59" s="1">
        <v>0.1</v>
      </c>
      <c r="G59" s="1">
        <v>1.9</v>
      </c>
      <c r="H59" s="1">
        <v>12</v>
      </c>
      <c r="I59" s="1">
        <v>9</v>
      </c>
      <c r="J59" s="1">
        <v>0.45</v>
      </c>
      <c r="K59" s="1">
        <v>10</v>
      </c>
      <c r="L59" s="1">
        <v>73</v>
      </c>
      <c r="M59" s="1">
        <v>0.03</v>
      </c>
      <c r="N59" s="1">
        <v>12.5</v>
      </c>
      <c r="O59" s="1">
        <v>0</v>
      </c>
      <c r="P59" s="3">
        <v>0.35</v>
      </c>
    </row>
    <row r="60" spans="1:16" ht="20.25" customHeight="1" x14ac:dyDescent="0.25">
      <c r="A60" s="1" t="s">
        <v>161</v>
      </c>
      <c r="B60" s="2">
        <v>1994</v>
      </c>
      <c r="C60" s="1" t="s">
        <v>53</v>
      </c>
      <c r="D60" s="14" t="s">
        <v>54</v>
      </c>
      <c r="E60" s="1">
        <v>8.1999999999999993</v>
      </c>
      <c r="F60" s="1">
        <v>8.7200000000000006</v>
      </c>
      <c r="G60" s="1">
        <v>9.84</v>
      </c>
      <c r="H60" s="1">
        <v>173.6</v>
      </c>
      <c r="I60" s="1">
        <v>61.2</v>
      </c>
      <c r="J60" s="1">
        <v>0.76</v>
      </c>
      <c r="K60" s="1">
        <v>18.600000000000001</v>
      </c>
      <c r="L60" s="1">
        <v>137.6</v>
      </c>
      <c r="M60" s="1">
        <v>7.1999999999999995E-2</v>
      </c>
      <c r="N60" s="1">
        <v>0.32</v>
      </c>
      <c r="O60" s="1">
        <v>0.16</v>
      </c>
      <c r="P60" s="3">
        <v>0.89</v>
      </c>
    </row>
    <row r="61" spans="1:16" ht="20.25" customHeight="1" x14ac:dyDescent="0.25">
      <c r="A61" s="1" t="s">
        <v>151</v>
      </c>
      <c r="B61" s="2">
        <v>1994</v>
      </c>
      <c r="C61" s="1" t="s">
        <v>55</v>
      </c>
      <c r="D61" s="14">
        <v>150</v>
      </c>
      <c r="E61" s="1">
        <v>4.9000000000000004</v>
      </c>
      <c r="F61" s="1">
        <v>4.79</v>
      </c>
      <c r="G61" s="1">
        <v>21.9</v>
      </c>
      <c r="H61" s="1">
        <v>121.5</v>
      </c>
      <c r="I61" s="1">
        <v>30.2</v>
      </c>
      <c r="J61" s="1">
        <v>1</v>
      </c>
      <c r="K61" s="1">
        <v>15</v>
      </c>
      <c r="L61" s="1">
        <v>84</v>
      </c>
      <c r="M61" s="1">
        <v>0.15</v>
      </c>
      <c r="N61" s="1">
        <v>5.6</v>
      </c>
      <c r="O61" s="1">
        <v>7.0000000000000007E-2</v>
      </c>
      <c r="P61" s="3">
        <v>0.2</v>
      </c>
    </row>
    <row r="62" spans="1:16" ht="20.25" customHeight="1" x14ac:dyDescent="0.25">
      <c r="A62" s="1" t="s">
        <v>162</v>
      </c>
      <c r="B62" s="2">
        <v>1997</v>
      </c>
      <c r="C62" s="1" t="s">
        <v>22</v>
      </c>
      <c r="D62" s="14">
        <v>200</v>
      </c>
      <c r="E62" s="1">
        <v>2.84</v>
      </c>
      <c r="F62" s="1">
        <v>2</v>
      </c>
      <c r="G62" s="1">
        <v>25.4</v>
      </c>
      <c r="H62" s="1">
        <v>119.4</v>
      </c>
      <c r="I62" s="1">
        <v>64</v>
      </c>
      <c r="J62" s="1">
        <v>0</v>
      </c>
      <c r="K62" s="1">
        <v>0</v>
      </c>
      <c r="L62" s="1">
        <v>77</v>
      </c>
      <c r="M62" s="1">
        <v>0.02</v>
      </c>
      <c r="N62" s="1">
        <v>0.4</v>
      </c>
      <c r="O62" s="1">
        <v>0</v>
      </c>
      <c r="P62" s="3">
        <v>0</v>
      </c>
    </row>
    <row r="63" spans="1:16" ht="20.25" customHeight="1" x14ac:dyDescent="0.25">
      <c r="A63" s="1"/>
      <c r="B63" s="2" t="s">
        <v>17</v>
      </c>
      <c r="C63" s="1" t="s">
        <v>23</v>
      </c>
      <c r="D63" s="14">
        <v>30</v>
      </c>
      <c r="E63" s="1">
        <v>2.04</v>
      </c>
      <c r="F63" s="1">
        <v>0.39</v>
      </c>
      <c r="G63" s="1">
        <v>13.56</v>
      </c>
      <c r="H63" s="1">
        <v>60.3</v>
      </c>
      <c r="I63" s="1">
        <v>12.6</v>
      </c>
      <c r="J63" s="1">
        <v>1.17</v>
      </c>
      <c r="K63" s="1">
        <v>28.3</v>
      </c>
      <c r="L63" s="1">
        <v>108.3</v>
      </c>
      <c r="M63" s="1">
        <v>5.3999999999999999E-2</v>
      </c>
      <c r="N63" s="1">
        <v>0</v>
      </c>
      <c r="O63" s="1">
        <v>0</v>
      </c>
      <c r="P63" s="3">
        <v>0.42</v>
      </c>
    </row>
    <row r="64" spans="1:16" ht="16.5" customHeight="1" x14ac:dyDescent="0.25">
      <c r="A64" s="1"/>
      <c r="B64" s="2" t="s">
        <v>17</v>
      </c>
      <c r="C64" s="1" t="s">
        <v>56</v>
      </c>
      <c r="D64" s="14">
        <v>40</v>
      </c>
      <c r="E64" s="1">
        <v>2.25</v>
      </c>
      <c r="F64" s="1">
        <v>2.94</v>
      </c>
      <c r="G64" s="1">
        <v>22.32</v>
      </c>
      <c r="H64" s="1">
        <v>125.1</v>
      </c>
      <c r="I64" s="1">
        <v>35.200000000000003</v>
      </c>
      <c r="J64" s="1">
        <v>0.32</v>
      </c>
      <c r="K64" s="1">
        <v>4</v>
      </c>
      <c r="L64" s="1">
        <v>59</v>
      </c>
      <c r="M64" s="1">
        <v>0.16</v>
      </c>
      <c r="N64" s="1">
        <v>0</v>
      </c>
      <c r="O64" s="1">
        <v>0.06</v>
      </c>
      <c r="P64" s="1">
        <v>0.7</v>
      </c>
    </row>
    <row r="65" spans="1:16" ht="18.75" customHeight="1" x14ac:dyDescent="0.25">
      <c r="A65" s="1"/>
      <c r="B65" s="1"/>
      <c r="C65" s="11" t="s">
        <v>18</v>
      </c>
      <c r="D65" s="14"/>
      <c r="E65" s="10">
        <f t="shared" ref="E65:P65" si="8">SUM(E59:E64)</f>
        <v>20.78</v>
      </c>
      <c r="F65" s="10">
        <f t="shared" si="8"/>
        <v>18.940000000000001</v>
      </c>
      <c r="G65" s="10">
        <f t="shared" si="8"/>
        <v>94.919999999999987</v>
      </c>
      <c r="H65" s="10">
        <f t="shared" si="8"/>
        <v>611.9</v>
      </c>
      <c r="I65" s="10">
        <f t="shared" si="8"/>
        <v>212.2</v>
      </c>
      <c r="J65" s="10">
        <f t="shared" si="8"/>
        <v>3.6999999999999997</v>
      </c>
      <c r="K65" s="10">
        <f t="shared" si="8"/>
        <v>75.900000000000006</v>
      </c>
      <c r="L65" s="10">
        <f t="shared" si="8"/>
        <v>538.90000000000009</v>
      </c>
      <c r="M65" s="10">
        <f t="shared" si="8"/>
        <v>0.48599999999999999</v>
      </c>
      <c r="N65" s="10">
        <f t="shared" si="8"/>
        <v>18.82</v>
      </c>
      <c r="O65" s="10">
        <f t="shared" si="8"/>
        <v>0.29000000000000004</v>
      </c>
      <c r="P65" s="10">
        <f t="shared" si="8"/>
        <v>2.5599999999999996</v>
      </c>
    </row>
    <row r="66" spans="1:16" ht="21.75" customHeight="1" x14ac:dyDescent="0.25">
      <c r="A66" s="44" t="s">
        <v>19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1"/>
    </row>
    <row r="67" spans="1:16" ht="21" customHeight="1" x14ac:dyDescent="0.25">
      <c r="A67" s="1" t="s">
        <v>163</v>
      </c>
      <c r="B67" s="2">
        <v>1994</v>
      </c>
      <c r="C67" s="3" t="s">
        <v>57</v>
      </c>
      <c r="D67" s="25">
        <v>100</v>
      </c>
      <c r="E67" s="3">
        <v>0.49</v>
      </c>
      <c r="F67" s="3">
        <v>5.98</v>
      </c>
      <c r="G67" s="3">
        <v>5.0999999999999996</v>
      </c>
      <c r="H67" s="3">
        <v>93</v>
      </c>
      <c r="I67" s="3">
        <v>69.2</v>
      </c>
      <c r="J67" s="3">
        <v>0.12</v>
      </c>
      <c r="K67" s="3">
        <v>12</v>
      </c>
      <c r="L67" s="3">
        <v>31.2</v>
      </c>
      <c r="M67" s="3">
        <v>1.4E-2</v>
      </c>
      <c r="N67" s="3">
        <v>8.1</v>
      </c>
      <c r="O67" s="3">
        <v>0</v>
      </c>
      <c r="P67" s="3">
        <v>0.3</v>
      </c>
    </row>
    <row r="68" spans="1:16" ht="19.5" customHeight="1" x14ac:dyDescent="0.25">
      <c r="A68" s="1" t="s">
        <v>182</v>
      </c>
      <c r="B68" s="2">
        <v>1994</v>
      </c>
      <c r="C68" s="3" t="s">
        <v>58</v>
      </c>
      <c r="D68" s="25" t="s">
        <v>46</v>
      </c>
      <c r="E68" s="3">
        <v>2.75</v>
      </c>
      <c r="F68" s="3">
        <v>11.2</v>
      </c>
      <c r="G68" s="3">
        <v>11.16</v>
      </c>
      <c r="H68" s="3">
        <v>125.6</v>
      </c>
      <c r="I68" s="3">
        <v>192</v>
      </c>
      <c r="J68" s="3">
        <v>0.2</v>
      </c>
      <c r="K68" s="3">
        <v>3.83</v>
      </c>
      <c r="L68" s="3">
        <v>156</v>
      </c>
      <c r="M68" s="3">
        <v>0.1</v>
      </c>
      <c r="N68" s="3">
        <v>1.8</v>
      </c>
      <c r="O68" s="3">
        <v>11.16</v>
      </c>
      <c r="P68" s="3">
        <v>0.1</v>
      </c>
    </row>
    <row r="69" spans="1:16" ht="20.25" customHeight="1" x14ac:dyDescent="0.25">
      <c r="A69" s="1" t="s">
        <v>164</v>
      </c>
      <c r="B69" s="2">
        <v>1994</v>
      </c>
      <c r="C69" s="3" t="s">
        <v>59</v>
      </c>
      <c r="D69" s="25">
        <v>80</v>
      </c>
      <c r="E69" s="3">
        <v>13.56</v>
      </c>
      <c r="F69" s="3">
        <v>4.59</v>
      </c>
      <c r="G69" s="3">
        <v>2.8</v>
      </c>
      <c r="H69" s="3">
        <v>198.6</v>
      </c>
      <c r="I69" s="3">
        <v>94.4</v>
      </c>
      <c r="J69" s="3">
        <v>0.36</v>
      </c>
      <c r="K69" s="3">
        <v>3.7</v>
      </c>
      <c r="L69" s="3">
        <v>124.1</v>
      </c>
      <c r="M69" s="3">
        <v>0.1</v>
      </c>
      <c r="N69" s="3">
        <v>0.76500000000000001</v>
      </c>
      <c r="O69" s="3">
        <v>0</v>
      </c>
      <c r="P69" s="3">
        <v>0.21</v>
      </c>
    </row>
    <row r="70" spans="1:16" ht="21.75" customHeight="1" x14ac:dyDescent="0.25">
      <c r="A70" s="1" t="s">
        <v>165</v>
      </c>
      <c r="B70" s="2">
        <v>1994</v>
      </c>
      <c r="C70" s="3" t="s">
        <v>60</v>
      </c>
      <c r="D70" s="25">
        <v>150</v>
      </c>
      <c r="E70" s="3">
        <v>4.9000000000000004</v>
      </c>
      <c r="F70" s="3">
        <v>5.0999999999999996</v>
      </c>
      <c r="G70" s="3">
        <v>21.9</v>
      </c>
      <c r="H70" s="3">
        <v>151.5</v>
      </c>
      <c r="I70" s="3">
        <v>31</v>
      </c>
      <c r="J70" s="3">
        <v>0.6</v>
      </c>
      <c r="K70" s="3">
        <v>16.5</v>
      </c>
      <c r="L70" s="3">
        <v>118</v>
      </c>
      <c r="M70" s="3">
        <v>0.12</v>
      </c>
      <c r="N70" s="3">
        <v>0</v>
      </c>
      <c r="O70" s="3">
        <v>0</v>
      </c>
      <c r="P70" s="3">
        <v>0.85</v>
      </c>
    </row>
    <row r="71" spans="1:16" ht="18" customHeight="1" x14ac:dyDescent="0.25">
      <c r="A71" s="1"/>
      <c r="B71" s="2"/>
      <c r="C71" s="3" t="s">
        <v>61</v>
      </c>
      <c r="D71" s="25">
        <v>200</v>
      </c>
      <c r="E71" s="3">
        <v>0.6</v>
      </c>
      <c r="F71" s="3">
        <v>0</v>
      </c>
      <c r="G71" s="3">
        <v>39</v>
      </c>
      <c r="H71" s="3">
        <v>92</v>
      </c>
      <c r="I71" s="3">
        <v>11</v>
      </c>
      <c r="J71" s="3">
        <v>0.4</v>
      </c>
      <c r="K71" s="3">
        <v>8</v>
      </c>
      <c r="L71" s="3">
        <v>30</v>
      </c>
      <c r="M71" s="3">
        <v>0.04</v>
      </c>
      <c r="N71" s="3">
        <v>12</v>
      </c>
      <c r="O71" s="3">
        <v>0</v>
      </c>
      <c r="P71" s="3">
        <v>1.3</v>
      </c>
    </row>
    <row r="72" spans="1:16" ht="17.25" customHeight="1" x14ac:dyDescent="0.25">
      <c r="A72" s="1"/>
      <c r="B72" s="2"/>
      <c r="C72" s="3" t="s">
        <v>28</v>
      </c>
      <c r="D72" s="25">
        <v>60</v>
      </c>
      <c r="E72" s="3">
        <v>4.08</v>
      </c>
      <c r="F72" s="3">
        <v>0.78</v>
      </c>
      <c r="G72" s="3">
        <v>27.12</v>
      </c>
      <c r="H72" s="3">
        <v>120.6</v>
      </c>
      <c r="I72" s="3">
        <v>12.3</v>
      </c>
      <c r="J72" s="3">
        <v>2.34</v>
      </c>
      <c r="K72" s="3">
        <v>28.3</v>
      </c>
      <c r="L72" s="3">
        <v>108.3</v>
      </c>
      <c r="M72" s="3">
        <v>0.108</v>
      </c>
      <c r="N72" s="3">
        <v>0</v>
      </c>
      <c r="O72" s="3">
        <v>0</v>
      </c>
      <c r="P72" s="3">
        <v>0.64</v>
      </c>
    </row>
    <row r="73" spans="1:16" ht="19.5" customHeight="1" x14ac:dyDescent="0.25">
      <c r="A73" s="1"/>
      <c r="B73" s="2"/>
      <c r="C73" s="3" t="s">
        <v>62</v>
      </c>
      <c r="D73" s="25">
        <v>100</v>
      </c>
      <c r="E73" s="3">
        <v>0.4</v>
      </c>
      <c r="F73" s="3">
        <v>0.3</v>
      </c>
      <c r="G73" s="3">
        <v>10.3</v>
      </c>
      <c r="H73" s="3">
        <v>47</v>
      </c>
      <c r="I73" s="3">
        <v>59</v>
      </c>
      <c r="J73" s="3">
        <v>0.9</v>
      </c>
      <c r="K73" s="3">
        <v>12</v>
      </c>
      <c r="L73" s="3">
        <v>46</v>
      </c>
      <c r="M73" s="3">
        <v>0.02</v>
      </c>
      <c r="N73" s="3">
        <v>5</v>
      </c>
      <c r="O73" s="3">
        <v>0</v>
      </c>
      <c r="P73" s="3">
        <v>0.4</v>
      </c>
    </row>
    <row r="74" spans="1:16" ht="18" customHeight="1" x14ac:dyDescent="0.25">
      <c r="A74" s="1"/>
      <c r="B74" s="2" t="s">
        <v>17</v>
      </c>
      <c r="C74" s="3" t="s">
        <v>51</v>
      </c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6.5" customHeight="1" x14ac:dyDescent="0.25">
      <c r="A75" s="54" t="s">
        <v>18</v>
      </c>
      <c r="B75" s="54"/>
      <c r="C75" s="54"/>
      <c r="D75" s="10"/>
      <c r="E75" s="10">
        <f t="shared" ref="E75:P75" si="9">SUM(E67:E74)</f>
        <v>26.78</v>
      </c>
      <c r="F75" s="10">
        <f t="shared" si="9"/>
        <v>27.95</v>
      </c>
      <c r="G75" s="10">
        <f t="shared" si="9"/>
        <v>117.38</v>
      </c>
      <c r="H75" s="10">
        <f t="shared" si="9"/>
        <v>828.30000000000007</v>
      </c>
      <c r="I75" s="10">
        <f t="shared" si="9"/>
        <v>468.90000000000003</v>
      </c>
      <c r="J75" s="10">
        <f t="shared" si="9"/>
        <v>4.92</v>
      </c>
      <c r="K75" s="10">
        <f t="shared" si="9"/>
        <v>84.33</v>
      </c>
      <c r="L75" s="10">
        <f t="shared" si="9"/>
        <v>613.59999999999991</v>
      </c>
      <c r="M75" s="10">
        <f t="shared" si="9"/>
        <v>0.502</v>
      </c>
      <c r="N75" s="10">
        <f t="shared" si="9"/>
        <v>27.664999999999999</v>
      </c>
      <c r="O75" s="10">
        <f t="shared" si="9"/>
        <v>11.16</v>
      </c>
      <c r="P75" s="10">
        <f t="shared" si="9"/>
        <v>3.8</v>
      </c>
    </row>
    <row r="76" spans="1:16" ht="16.5" customHeight="1" x14ac:dyDescent="0.25">
      <c r="A76" s="51" t="s">
        <v>122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</row>
    <row r="77" spans="1:16" ht="16.5" customHeight="1" x14ac:dyDescent="0.25">
      <c r="A77" s="19"/>
      <c r="B77" s="19"/>
      <c r="C77" s="21" t="s">
        <v>126</v>
      </c>
      <c r="D77" s="10">
        <v>200</v>
      </c>
      <c r="E77" s="17">
        <v>0.8</v>
      </c>
      <c r="F77" s="17">
        <v>0.3</v>
      </c>
      <c r="G77" s="17">
        <v>2.86</v>
      </c>
      <c r="H77" s="17">
        <v>18</v>
      </c>
      <c r="I77" s="17">
        <v>22.8</v>
      </c>
      <c r="J77" s="17">
        <v>0.03</v>
      </c>
      <c r="K77" s="17">
        <v>0.1</v>
      </c>
      <c r="L77" s="17">
        <v>32</v>
      </c>
      <c r="M77" s="17">
        <v>22.4</v>
      </c>
      <c r="N77" s="17">
        <v>17.2</v>
      </c>
      <c r="O77" s="17">
        <v>2.6</v>
      </c>
      <c r="P77" s="17">
        <v>0.02</v>
      </c>
    </row>
    <row r="78" spans="1:16" ht="16.5" customHeight="1" x14ac:dyDescent="0.25">
      <c r="A78" s="19"/>
      <c r="B78" s="19"/>
      <c r="C78" s="21" t="s">
        <v>56</v>
      </c>
      <c r="D78" s="10">
        <v>604.5</v>
      </c>
      <c r="E78" s="17">
        <v>5.88</v>
      </c>
      <c r="F78" s="17">
        <v>44.64</v>
      </c>
      <c r="G78" s="17">
        <v>22.32</v>
      </c>
      <c r="H78" s="17">
        <v>250.2</v>
      </c>
      <c r="I78" s="17">
        <v>25.2</v>
      </c>
      <c r="J78" s="17">
        <v>0.04</v>
      </c>
      <c r="K78" s="17">
        <v>12</v>
      </c>
      <c r="L78" s="17">
        <v>36</v>
      </c>
      <c r="M78" s="17">
        <v>17.399999999999999</v>
      </c>
      <c r="N78" s="17">
        <v>54</v>
      </c>
      <c r="O78" s="17">
        <v>6</v>
      </c>
      <c r="P78" s="17">
        <v>0.86</v>
      </c>
    </row>
    <row r="79" spans="1:16" ht="16.5" customHeight="1" x14ac:dyDescent="0.25">
      <c r="A79" s="54" t="s">
        <v>18</v>
      </c>
      <c r="B79" s="54"/>
      <c r="C79" s="54"/>
      <c r="D79" s="17"/>
      <c r="E79" s="17">
        <f>E77+E78</f>
        <v>6.68</v>
      </c>
      <c r="F79" s="17">
        <f t="shared" ref="F79:P79" si="10">F77+F78</f>
        <v>44.94</v>
      </c>
      <c r="G79" s="17">
        <f t="shared" si="10"/>
        <v>25.18</v>
      </c>
      <c r="H79" s="17">
        <f t="shared" si="10"/>
        <v>268.2</v>
      </c>
      <c r="I79" s="17">
        <v>25.2</v>
      </c>
      <c r="J79" s="17">
        <f t="shared" si="10"/>
        <v>7.0000000000000007E-2</v>
      </c>
      <c r="K79" s="17">
        <f t="shared" si="10"/>
        <v>12.1</v>
      </c>
      <c r="L79" s="17">
        <f t="shared" si="10"/>
        <v>68</v>
      </c>
      <c r="M79" s="17">
        <f t="shared" si="10"/>
        <v>39.799999999999997</v>
      </c>
      <c r="N79" s="17">
        <f t="shared" si="10"/>
        <v>71.2</v>
      </c>
      <c r="O79" s="17">
        <f t="shared" si="10"/>
        <v>8.6</v>
      </c>
      <c r="P79" s="17">
        <f t="shared" si="10"/>
        <v>0.88</v>
      </c>
    </row>
    <row r="80" spans="1:16" ht="24.75" customHeight="1" x14ac:dyDescent="0.25">
      <c r="A80" s="44" t="s">
        <v>21</v>
      </c>
      <c r="B80" s="44"/>
      <c r="C80" s="44"/>
      <c r="D80" s="10"/>
      <c r="E80" s="10">
        <f>E65+E75+E79</f>
        <v>54.24</v>
      </c>
      <c r="F80" s="10">
        <f t="shared" ref="F80:P80" si="11">F65+F75+F79</f>
        <v>91.83</v>
      </c>
      <c r="G80" s="10">
        <f t="shared" si="11"/>
        <v>237.48</v>
      </c>
      <c r="H80" s="10">
        <f t="shared" si="11"/>
        <v>1708.4</v>
      </c>
      <c r="I80" s="10">
        <f t="shared" si="11"/>
        <v>706.30000000000007</v>
      </c>
      <c r="J80" s="10">
        <f t="shared" si="11"/>
        <v>8.69</v>
      </c>
      <c r="K80" s="10">
        <f t="shared" si="11"/>
        <v>172.33</v>
      </c>
      <c r="L80" s="10">
        <f t="shared" si="11"/>
        <v>1220.5</v>
      </c>
      <c r="M80" s="10">
        <f t="shared" si="11"/>
        <v>40.787999999999997</v>
      </c>
      <c r="N80" s="10">
        <f t="shared" si="11"/>
        <v>117.685</v>
      </c>
      <c r="O80" s="10">
        <f t="shared" si="11"/>
        <v>20.049999999999997</v>
      </c>
      <c r="P80" s="10">
        <f t="shared" si="11"/>
        <v>7.2399999999999993</v>
      </c>
    </row>
    <row r="81" spans="1:16" ht="22.5" customHeight="1" x14ac:dyDescent="0.3">
      <c r="A81" s="58" t="s">
        <v>113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3"/>
    </row>
    <row r="82" spans="1:16" ht="21.75" customHeight="1" x14ac:dyDescent="0.25">
      <c r="A82" s="44" t="s">
        <v>110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1"/>
    </row>
    <row r="83" spans="1:16" ht="21" customHeight="1" x14ac:dyDescent="0.25">
      <c r="A83" s="1" t="s">
        <v>166</v>
      </c>
      <c r="B83" s="2">
        <v>1994</v>
      </c>
      <c r="C83" s="1" t="s">
        <v>63</v>
      </c>
      <c r="D83" s="15" t="s">
        <v>64</v>
      </c>
      <c r="E83" s="1">
        <v>13.84</v>
      </c>
      <c r="F83" s="1">
        <v>14.29</v>
      </c>
      <c r="G83" s="1">
        <v>38.5</v>
      </c>
      <c r="H83" s="1">
        <v>344</v>
      </c>
      <c r="I83" s="1">
        <v>222</v>
      </c>
      <c r="J83" s="1">
        <v>1.2</v>
      </c>
      <c r="K83" s="1">
        <v>40</v>
      </c>
      <c r="L83" s="1">
        <v>255</v>
      </c>
      <c r="M83" s="1">
        <v>15</v>
      </c>
      <c r="N83" s="1">
        <v>0.3</v>
      </c>
      <c r="O83" s="1">
        <v>0.23</v>
      </c>
      <c r="P83" s="3">
        <v>1.4</v>
      </c>
    </row>
    <row r="84" spans="1:16" ht="20.25" customHeight="1" x14ac:dyDescent="0.25">
      <c r="A84" s="1" t="s">
        <v>146</v>
      </c>
      <c r="B84" s="2">
        <v>1994</v>
      </c>
      <c r="C84" s="1" t="s">
        <v>65</v>
      </c>
      <c r="D84" s="15">
        <v>200</v>
      </c>
      <c r="E84" s="1">
        <v>0.46</v>
      </c>
      <c r="F84" s="1">
        <v>1.23</v>
      </c>
      <c r="G84" s="1">
        <v>28.6</v>
      </c>
      <c r="H84" s="1">
        <v>146</v>
      </c>
      <c r="I84" s="1">
        <v>101</v>
      </c>
      <c r="J84" s="1">
        <v>0.7</v>
      </c>
      <c r="K84" s="1">
        <v>11</v>
      </c>
      <c r="L84" s="1">
        <v>123</v>
      </c>
      <c r="M84" s="1">
        <v>7.0000000000000007E-2</v>
      </c>
      <c r="N84" s="1">
        <v>2.4</v>
      </c>
      <c r="O84" s="1">
        <v>3.5000000000000003E-2</v>
      </c>
      <c r="P84" s="3">
        <v>0.1</v>
      </c>
    </row>
    <row r="85" spans="1:16" ht="18" customHeight="1" x14ac:dyDescent="0.25">
      <c r="A85" s="1"/>
      <c r="B85" s="2"/>
      <c r="C85" s="1" t="s">
        <v>66</v>
      </c>
      <c r="D85" s="15">
        <v>50</v>
      </c>
      <c r="E85" s="1">
        <v>1.4</v>
      </c>
      <c r="F85" s="1">
        <v>1.66</v>
      </c>
      <c r="G85" s="1">
        <v>38.659999999999997</v>
      </c>
      <c r="H85" s="1">
        <v>177</v>
      </c>
      <c r="I85" s="1">
        <v>12.8</v>
      </c>
      <c r="J85" s="1">
        <v>0.24</v>
      </c>
      <c r="K85" s="1">
        <v>2.2000000000000002</v>
      </c>
      <c r="L85" s="1">
        <v>58.3</v>
      </c>
      <c r="M85" s="1">
        <v>8</v>
      </c>
      <c r="N85" s="1">
        <v>18</v>
      </c>
      <c r="O85" s="1">
        <v>2.4</v>
      </c>
      <c r="P85" s="3">
        <v>7.6</v>
      </c>
    </row>
    <row r="86" spans="1:16" ht="18.75" customHeight="1" x14ac:dyDescent="0.25">
      <c r="A86" s="1"/>
      <c r="B86" s="1"/>
      <c r="C86" s="11" t="s">
        <v>18</v>
      </c>
      <c r="D86" s="15"/>
      <c r="E86" s="22">
        <f>+E96+E100</f>
        <v>34.459999999999994</v>
      </c>
      <c r="F86" s="10">
        <f t="shared" ref="F86:P86" si="12">SUM(F83:F85)</f>
        <v>17.18</v>
      </c>
      <c r="G86" s="10">
        <f t="shared" si="12"/>
        <v>105.75999999999999</v>
      </c>
      <c r="H86" s="10">
        <f t="shared" si="12"/>
        <v>667</v>
      </c>
      <c r="I86" s="10">
        <f t="shared" si="12"/>
        <v>335.8</v>
      </c>
      <c r="J86" s="10">
        <f t="shared" si="12"/>
        <v>2.1399999999999997</v>
      </c>
      <c r="K86" s="10">
        <f t="shared" si="12"/>
        <v>53.2</v>
      </c>
      <c r="L86" s="10">
        <f t="shared" si="12"/>
        <v>436.3</v>
      </c>
      <c r="M86" s="10">
        <f t="shared" si="12"/>
        <v>23.07</v>
      </c>
      <c r="N86" s="10">
        <f t="shared" si="12"/>
        <v>20.7</v>
      </c>
      <c r="O86" s="10">
        <f t="shared" si="12"/>
        <v>2.665</v>
      </c>
      <c r="P86" s="10">
        <f t="shared" si="12"/>
        <v>9.1</v>
      </c>
    </row>
    <row r="87" spans="1:16" ht="17.25" customHeight="1" x14ac:dyDescent="0.25">
      <c r="A87" s="44" t="s">
        <v>19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1"/>
    </row>
    <row r="88" spans="1:16" ht="20.25" customHeight="1" x14ac:dyDescent="0.25">
      <c r="A88" s="1" t="s">
        <v>167</v>
      </c>
      <c r="B88" s="2">
        <v>1997</v>
      </c>
      <c r="C88" s="3" t="s">
        <v>44</v>
      </c>
      <c r="D88" s="25">
        <v>100</v>
      </c>
      <c r="E88" s="3">
        <v>1.2</v>
      </c>
      <c r="F88" s="3">
        <v>4</v>
      </c>
      <c r="G88" s="3">
        <v>2.7</v>
      </c>
      <c r="H88" s="3">
        <v>72</v>
      </c>
      <c r="I88" s="3">
        <v>25</v>
      </c>
      <c r="J88" s="3">
        <v>0.5</v>
      </c>
      <c r="K88" s="3">
        <v>13</v>
      </c>
      <c r="L88" s="3">
        <v>66</v>
      </c>
      <c r="M88" s="3">
        <v>0.03</v>
      </c>
      <c r="N88" s="3">
        <v>5.0999999999999996</v>
      </c>
      <c r="O88" s="3">
        <v>0.14000000000000001</v>
      </c>
      <c r="P88" s="3">
        <v>0.08</v>
      </c>
    </row>
    <row r="89" spans="1:16" x14ac:dyDescent="0.25">
      <c r="A89" s="1" t="s">
        <v>192</v>
      </c>
      <c r="B89" s="2">
        <v>1994</v>
      </c>
      <c r="C89" s="3" t="s">
        <v>67</v>
      </c>
      <c r="D89" s="25">
        <v>200</v>
      </c>
      <c r="E89" s="3">
        <v>7.4</v>
      </c>
      <c r="F89" s="3">
        <v>5.9</v>
      </c>
      <c r="G89" s="3">
        <v>16.2</v>
      </c>
      <c r="H89" s="3">
        <v>138.9</v>
      </c>
      <c r="I89" s="3">
        <v>117.4</v>
      </c>
      <c r="J89" s="3">
        <v>0.1</v>
      </c>
      <c r="K89" s="3">
        <v>5</v>
      </c>
      <c r="L89" s="3">
        <v>180</v>
      </c>
      <c r="M89" s="3">
        <v>0.08</v>
      </c>
      <c r="N89" s="3">
        <v>1</v>
      </c>
      <c r="O89" s="3">
        <v>7.0000000000000007E-2</v>
      </c>
      <c r="P89" s="3">
        <v>0.3</v>
      </c>
    </row>
    <row r="90" spans="1:16" x14ac:dyDescent="0.25">
      <c r="A90" s="1" t="s">
        <v>168</v>
      </c>
      <c r="B90" s="2">
        <v>1994</v>
      </c>
      <c r="C90" s="3" t="s">
        <v>68</v>
      </c>
      <c r="D90" s="25" t="s">
        <v>54</v>
      </c>
      <c r="E90" s="3">
        <v>6.6</v>
      </c>
      <c r="F90" s="3">
        <v>5.3</v>
      </c>
      <c r="G90" s="3">
        <v>12.1</v>
      </c>
      <c r="H90" s="3">
        <v>142.4</v>
      </c>
      <c r="I90" s="3">
        <v>37.799999999999997</v>
      </c>
      <c r="J90" s="3">
        <v>0.22</v>
      </c>
      <c r="K90" s="3">
        <v>7.8</v>
      </c>
      <c r="L90" s="3">
        <v>91</v>
      </c>
      <c r="M90" s="3">
        <v>2.4E-2</v>
      </c>
      <c r="N90" s="3">
        <v>0</v>
      </c>
      <c r="O90" s="3">
        <v>0</v>
      </c>
      <c r="P90" s="3">
        <v>0.44</v>
      </c>
    </row>
    <row r="91" spans="1:16" ht="18.75" customHeight="1" x14ac:dyDescent="0.25">
      <c r="A91" s="1" t="s">
        <v>151</v>
      </c>
      <c r="B91" s="2">
        <v>1994</v>
      </c>
      <c r="C91" s="3" t="s">
        <v>33</v>
      </c>
      <c r="D91" s="25">
        <v>150</v>
      </c>
      <c r="E91" s="3">
        <v>4.5999999999999996</v>
      </c>
      <c r="F91" s="3">
        <v>5.25</v>
      </c>
      <c r="G91" s="3">
        <v>39.200000000000003</v>
      </c>
      <c r="H91" s="3">
        <v>216</v>
      </c>
      <c r="I91" s="3">
        <v>29.3</v>
      </c>
      <c r="J91" s="3">
        <v>0.2</v>
      </c>
      <c r="K91" s="3">
        <v>16.600000000000001</v>
      </c>
      <c r="L91" s="3">
        <v>78</v>
      </c>
      <c r="M91" s="3">
        <v>0.03</v>
      </c>
      <c r="N91" s="3">
        <v>0</v>
      </c>
      <c r="O91" s="3">
        <v>0</v>
      </c>
      <c r="P91" s="3">
        <v>0.61</v>
      </c>
    </row>
    <row r="92" spans="1:16" ht="20.25" customHeight="1" x14ac:dyDescent="0.25">
      <c r="A92" s="1" t="s">
        <v>169</v>
      </c>
      <c r="B92" s="2">
        <v>1994</v>
      </c>
      <c r="C92" s="3" t="s">
        <v>69</v>
      </c>
      <c r="D92" s="25">
        <v>200</v>
      </c>
      <c r="E92" s="3">
        <v>3</v>
      </c>
      <c r="F92" s="3">
        <v>4.95</v>
      </c>
      <c r="G92" s="3">
        <v>20.2</v>
      </c>
      <c r="H92" s="3">
        <v>112.5</v>
      </c>
      <c r="I92" s="3">
        <v>147</v>
      </c>
      <c r="J92" s="3">
        <v>0.4</v>
      </c>
      <c r="K92" s="3">
        <v>13</v>
      </c>
      <c r="L92" s="3">
        <v>90</v>
      </c>
      <c r="M92" s="3">
        <v>4.4999999999999998E-2</v>
      </c>
      <c r="N92" s="3">
        <v>16.8</v>
      </c>
      <c r="O92" s="3">
        <v>0</v>
      </c>
      <c r="P92" s="3">
        <v>0.6</v>
      </c>
    </row>
    <row r="93" spans="1:16" ht="21" customHeight="1" x14ac:dyDescent="0.25">
      <c r="A93" s="1"/>
      <c r="B93" s="2"/>
      <c r="C93" s="3" t="s">
        <v>23</v>
      </c>
      <c r="D93" s="25">
        <v>60</v>
      </c>
      <c r="E93" s="3">
        <v>4.08</v>
      </c>
      <c r="F93" s="3">
        <v>0.78</v>
      </c>
      <c r="G93" s="3">
        <v>27.12</v>
      </c>
      <c r="H93" s="3">
        <v>120.6</v>
      </c>
      <c r="I93" s="3">
        <v>33.5</v>
      </c>
      <c r="J93" s="3">
        <v>2.34</v>
      </c>
      <c r="K93" s="3">
        <v>28.3</v>
      </c>
      <c r="L93" s="3">
        <v>108.3</v>
      </c>
      <c r="M93" s="3">
        <v>0.108</v>
      </c>
      <c r="N93" s="3">
        <v>0</v>
      </c>
      <c r="O93" s="3">
        <v>0</v>
      </c>
      <c r="P93" s="3">
        <v>0.64</v>
      </c>
    </row>
    <row r="94" spans="1:16" ht="17.25" customHeight="1" x14ac:dyDescent="0.25">
      <c r="A94" s="1"/>
      <c r="B94" s="2"/>
      <c r="C94" s="3" t="s">
        <v>70</v>
      </c>
      <c r="D94" s="25">
        <v>100</v>
      </c>
      <c r="E94" s="3">
        <v>0.8</v>
      </c>
      <c r="F94" s="3">
        <v>0.2</v>
      </c>
      <c r="G94" s="3">
        <v>7.5</v>
      </c>
      <c r="H94" s="3">
        <v>48</v>
      </c>
      <c r="I94" s="3">
        <v>49</v>
      </c>
      <c r="J94" s="3">
        <v>0.1</v>
      </c>
      <c r="K94" s="3">
        <v>11</v>
      </c>
      <c r="L94" s="3">
        <v>57</v>
      </c>
      <c r="M94" s="3">
        <v>0.06</v>
      </c>
      <c r="N94" s="3">
        <v>14</v>
      </c>
      <c r="O94" s="3">
        <v>0</v>
      </c>
      <c r="P94" s="3">
        <v>0.2</v>
      </c>
    </row>
    <row r="95" spans="1:16" ht="18.75" customHeight="1" x14ac:dyDescent="0.25">
      <c r="A95" s="1"/>
      <c r="B95" s="2" t="s">
        <v>17</v>
      </c>
      <c r="C95" s="3" t="s">
        <v>51</v>
      </c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 customHeight="1" x14ac:dyDescent="0.25">
      <c r="A96" s="54" t="s">
        <v>18</v>
      </c>
      <c r="B96" s="54"/>
      <c r="C96" s="54"/>
      <c r="D96" s="10"/>
      <c r="E96" s="10">
        <f t="shared" ref="E96:P96" si="13">SUM(E88:E95)</f>
        <v>27.679999999999996</v>
      </c>
      <c r="F96" s="10">
        <f t="shared" si="13"/>
        <v>26.38</v>
      </c>
      <c r="G96" s="10">
        <f t="shared" si="13"/>
        <v>125.02000000000001</v>
      </c>
      <c r="H96" s="10">
        <f t="shared" si="13"/>
        <v>850.4</v>
      </c>
      <c r="I96" s="10">
        <f t="shared" si="13"/>
        <v>439</v>
      </c>
      <c r="J96" s="10">
        <f t="shared" si="13"/>
        <v>3.86</v>
      </c>
      <c r="K96" s="10">
        <f t="shared" si="13"/>
        <v>94.7</v>
      </c>
      <c r="L96" s="10">
        <f t="shared" si="13"/>
        <v>670.3</v>
      </c>
      <c r="M96" s="10">
        <f t="shared" si="13"/>
        <v>0.377</v>
      </c>
      <c r="N96" s="10">
        <f t="shared" si="13"/>
        <v>36.9</v>
      </c>
      <c r="O96" s="10">
        <f t="shared" si="13"/>
        <v>0.21000000000000002</v>
      </c>
      <c r="P96" s="10">
        <f t="shared" si="13"/>
        <v>2.8700000000000006</v>
      </c>
    </row>
    <row r="97" spans="1:16" ht="18" customHeight="1" x14ac:dyDescent="0.25">
      <c r="A97" s="51" t="s">
        <v>122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3"/>
    </row>
    <row r="98" spans="1:16" ht="18" customHeight="1" x14ac:dyDescent="0.25">
      <c r="A98" s="19" t="s">
        <v>170</v>
      </c>
      <c r="B98" s="19">
        <v>1994</v>
      </c>
      <c r="C98" s="21" t="s">
        <v>127</v>
      </c>
      <c r="D98" s="10">
        <v>200</v>
      </c>
      <c r="E98" s="18">
        <v>5.8</v>
      </c>
      <c r="F98" s="18">
        <v>5</v>
      </c>
      <c r="G98" s="18">
        <v>9.6</v>
      </c>
      <c r="H98" s="18">
        <v>108</v>
      </c>
      <c r="I98" s="18">
        <v>32.1</v>
      </c>
      <c r="J98" s="18">
        <v>0.3</v>
      </c>
      <c r="K98" s="18">
        <v>2.6</v>
      </c>
      <c r="L98" s="18">
        <v>84</v>
      </c>
      <c r="M98" s="18">
        <v>240</v>
      </c>
      <c r="N98" s="18">
        <v>180</v>
      </c>
      <c r="O98" s="18">
        <v>13</v>
      </c>
      <c r="P98" s="18">
        <v>0.2</v>
      </c>
    </row>
    <row r="99" spans="1:16" ht="18" customHeight="1" x14ac:dyDescent="0.25">
      <c r="A99" s="19"/>
      <c r="B99" s="19"/>
      <c r="C99" s="21" t="s">
        <v>128</v>
      </c>
      <c r="D99" s="10">
        <v>25</v>
      </c>
      <c r="E99" s="18">
        <v>0.98</v>
      </c>
      <c r="F99" s="18">
        <v>7.65</v>
      </c>
      <c r="G99" s="18">
        <v>15.63</v>
      </c>
      <c r="H99" s="18">
        <v>145</v>
      </c>
      <c r="I99" s="18">
        <v>38.1</v>
      </c>
      <c r="J99" s="18">
        <v>0.32</v>
      </c>
      <c r="K99" s="18">
        <v>4</v>
      </c>
      <c r="L99" s="18">
        <v>137.4</v>
      </c>
      <c r="M99" s="18">
        <v>3.5999999999999997E-2</v>
      </c>
      <c r="N99" s="18">
        <v>0</v>
      </c>
      <c r="O99" s="18">
        <v>0.06</v>
      </c>
      <c r="P99" s="18">
        <v>1.3</v>
      </c>
    </row>
    <row r="100" spans="1:16" ht="18" customHeight="1" x14ac:dyDescent="0.25">
      <c r="A100" s="54" t="s">
        <v>18</v>
      </c>
      <c r="B100" s="54"/>
      <c r="C100" s="54"/>
      <c r="D100" s="10"/>
      <c r="E100" s="22">
        <f>E98+E99</f>
        <v>6.7799999999999994</v>
      </c>
      <c r="F100" s="22">
        <f t="shared" ref="F100:P100" si="14">F98+F99</f>
        <v>12.65</v>
      </c>
      <c r="G100" s="22">
        <f t="shared" si="14"/>
        <v>25.23</v>
      </c>
      <c r="H100" s="22">
        <f t="shared" si="14"/>
        <v>253</v>
      </c>
      <c r="I100" s="22">
        <f t="shared" si="14"/>
        <v>70.2</v>
      </c>
      <c r="J100" s="22">
        <f t="shared" si="14"/>
        <v>0.62</v>
      </c>
      <c r="K100" s="22">
        <f t="shared" si="14"/>
        <v>6.6</v>
      </c>
      <c r="L100" s="22">
        <f t="shared" si="14"/>
        <v>221.4</v>
      </c>
      <c r="M100" s="22">
        <f t="shared" si="14"/>
        <v>240.036</v>
      </c>
      <c r="N100" s="22">
        <f t="shared" si="14"/>
        <v>180</v>
      </c>
      <c r="O100" s="22">
        <f t="shared" si="14"/>
        <v>13.06</v>
      </c>
      <c r="P100" s="22">
        <f t="shared" si="14"/>
        <v>1.5</v>
      </c>
    </row>
    <row r="101" spans="1:16" ht="20.25" customHeight="1" x14ac:dyDescent="0.25">
      <c r="A101" s="44" t="s">
        <v>21</v>
      </c>
      <c r="B101" s="44"/>
      <c r="C101" s="44"/>
      <c r="D101" s="10"/>
      <c r="E101" s="22">
        <f>E86+E96+E100</f>
        <v>68.919999999999987</v>
      </c>
      <c r="F101" s="22">
        <f t="shared" ref="F101:P101" si="15">F86+F96+F100</f>
        <v>56.21</v>
      </c>
      <c r="G101" s="22">
        <f t="shared" si="15"/>
        <v>256.01</v>
      </c>
      <c r="H101" s="22">
        <f t="shared" si="15"/>
        <v>1770.4</v>
      </c>
      <c r="I101" s="22">
        <f t="shared" si="15"/>
        <v>845</v>
      </c>
      <c r="J101" s="22">
        <f t="shared" si="15"/>
        <v>6.62</v>
      </c>
      <c r="K101" s="22">
        <f t="shared" si="15"/>
        <v>154.5</v>
      </c>
      <c r="L101" s="22">
        <f t="shared" si="15"/>
        <v>1328</v>
      </c>
      <c r="M101" s="22">
        <f t="shared" si="15"/>
        <v>263.483</v>
      </c>
      <c r="N101" s="22">
        <f t="shared" si="15"/>
        <v>237.6</v>
      </c>
      <c r="O101" s="22">
        <f t="shared" si="15"/>
        <v>15.935</v>
      </c>
      <c r="P101" s="22">
        <f t="shared" si="15"/>
        <v>13.47</v>
      </c>
    </row>
    <row r="102" spans="1:16" ht="24.75" customHeight="1" x14ac:dyDescent="0.3">
      <c r="A102" s="58" t="s">
        <v>114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3"/>
    </row>
    <row r="103" spans="1:16" ht="22.5" customHeight="1" x14ac:dyDescent="0.25">
      <c r="A103" s="44" t="s">
        <v>110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1"/>
    </row>
    <row r="104" spans="1:16" ht="27" customHeight="1" x14ac:dyDescent="0.25">
      <c r="A104" s="43" t="s">
        <v>144</v>
      </c>
      <c r="B104" s="2">
        <v>1994</v>
      </c>
      <c r="C104" s="1" t="s">
        <v>71</v>
      </c>
      <c r="D104" s="15" t="s">
        <v>26</v>
      </c>
      <c r="E104" s="1">
        <v>5.7</v>
      </c>
      <c r="F104" s="1">
        <v>9.9</v>
      </c>
      <c r="G104" s="1">
        <v>20.8</v>
      </c>
      <c r="H104" s="1">
        <v>226.7</v>
      </c>
      <c r="I104" s="1">
        <v>143</v>
      </c>
      <c r="J104" s="1">
        <v>0.6</v>
      </c>
      <c r="K104" s="1">
        <v>21</v>
      </c>
      <c r="L104" s="1">
        <v>124</v>
      </c>
      <c r="M104" s="1">
        <v>0.14000000000000001</v>
      </c>
      <c r="N104" s="1">
        <v>0.02</v>
      </c>
      <c r="O104" s="1">
        <v>0</v>
      </c>
      <c r="P104" s="3">
        <v>2.1</v>
      </c>
    </row>
    <row r="105" spans="1:16" ht="22.5" customHeight="1" x14ac:dyDescent="0.25">
      <c r="A105" s="1" t="s">
        <v>145</v>
      </c>
      <c r="B105" s="2">
        <v>1997</v>
      </c>
      <c r="C105" s="1" t="s">
        <v>27</v>
      </c>
      <c r="D105" s="15">
        <v>20</v>
      </c>
      <c r="E105" s="1">
        <v>4.26</v>
      </c>
      <c r="F105" s="1">
        <v>6.72</v>
      </c>
      <c r="G105" s="1">
        <v>0</v>
      </c>
      <c r="H105" s="1">
        <v>123</v>
      </c>
      <c r="I105" s="1">
        <v>180.4</v>
      </c>
      <c r="J105" s="1">
        <v>0.14000000000000001</v>
      </c>
      <c r="K105" s="1">
        <v>11</v>
      </c>
      <c r="L105" s="1">
        <v>143</v>
      </c>
      <c r="M105" s="1">
        <v>6.0000000000000001E-3</v>
      </c>
      <c r="N105" s="1">
        <v>4.2000000000000003E-2</v>
      </c>
      <c r="O105" s="1">
        <v>100</v>
      </c>
      <c r="P105" s="3">
        <v>0.08</v>
      </c>
    </row>
    <row r="106" spans="1:16" ht="20.25" customHeight="1" x14ac:dyDescent="0.25">
      <c r="A106" s="1"/>
      <c r="B106" s="2"/>
      <c r="C106" s="1" t="s">
        <v>28</v>
      </c>
      <c r="D106" s="15">
        <v>30</v>
      </c>
      <c r="E106" s="1">
        <v>2.04</v>
      </c>
      <c r="F106" s="1">
        <v>0.39</v>
      </c>
      <c r="G106" s="1">
        <v>13.56</v>
      </c>
      <c r="H106" s="1">
        <v>60.3</v>
      </c>
      <c r="I106" s="1">
        <v>36.6</v>
      </c>
      <c r="J106" s="1">
        <v>1.17</v>
      </c>
      <c r="K106" s="1">
        <v>28.3</v>
      </c>
      <c r="L106" s="1">
        <v>108.3</v>
      </c>
      <c r="M106" s="1">
        <v>5.3999999999999999E-2</v>
      </c>
      <c r="N106" s="1">
        <v>0</v>
      </c>
      <c r="O106" s="1">
        <v>0</v>
      </c>
      <c r="P106" s="3">
        <v>0.32</v>
      </c>
    </row>
    <row r="107" spans="1:16" ht="18" customHeight="1" x14ac:dyDescent="0.25">
      <c r="A107" s="1" t="s">
        <v>162</v>
      </c>
      <c r="B107" s="2">
        <v>1997</v>
      </c>
      <c r="C107" s="1" t="s">
        <v>22</v>
      </c>
      <c r="D107" s="15">
        <v>200</v>
      </c>
      <c r="E107" s="1">
        <v>2.84</v>
      </c>
      <c r="F107" s="1">
        <v>2</v>
      </c>
      <c r="G107" s="1">
        <v>25.4</v>
      </c>
      <c r="H107" s="1">
        <v>119.4</v>
      </c>
      <c r="I107" s="1">
        <v>94</v>
      </c>
      <c r="J107" s="1">
        <v>0</v>
      </c>
      <c r="K107" s="1">
        <v>0</v>
      </c>
      <c r="L107" s="1">
        <v>80</v>
      </c>
      <c r="M107" s="1">
        <v>0.02</v>
      </c>
      <c r="N107" s="1">
        <v>0.4</v>
      </c>
      <c r="O107" s="1">
        <v>0</v>
      </c>
      <c r="P107" s="3">
        <v>0</v>
      </c>
    </row>
    <row r="108" spans="1:16" ht="18.75" customHeight="1" x14ac:dyDescent="0.25">
      <c r="A108" s="1" t="s">
        <v>159</v>
      </c>
      <c r="B108" s="2">
        <v>1986</v>
      </c>
      <c r="C108" s="1" t="s">
        <v>20</v>
      </c>
      <c r="D108" s="15">
        <v>100</v>
      </c>
      <c r="E108" s="1">
        <v>7.6</v>
      </c>
      <c r="F108" s="1">
        <v>2.2000000000000002</v>
      </c>
      <c r="G108" s="1">
        <v>34.799999999999997</v>
      </c>
      <c r="H108" s="1">
        <v>244</v>
      </c>
      <c r="I108" s="1">
        <v>46</v>
      </c>
      <c r="J108" s="1">
        <v>1.2</v>
      </c>
      <c r="K108" s="1">
        <v>12</v>
      </c>
      <c r="L108" s="1">
        <v>98</v>
      </c>
      <c r="M108" s="1">
        <v>0.08</v>
      </c>
      <c r="N108" s="1">
        <v>0</v>
      </c>
      <c r="O108" s="1">
        <v>0</v>
      </c>
      <c r="P108" s="3">
        <v>1.2</v>
      </c>
    </row>
    <row r="109" spans="1:16" ht="25.5" customHeight="1" x14ac:dyDescent="0.25">
      <c r="A109" s="10"/>
      <c r="B109" s="10"/>
      <c r="C109" s="11" t="s">
        <v>18</v>
      </c>
      <c r="D109" s="10"/>
      <c r="E109" s="10">
        <f t="shared" ref="E109:P109" si="16">SUM(E104:E108)</f>
        <v>22.439999999999998</v>
      </c>
      <c r="F109" s="10">
        <f t="shared" si="16"/>
        <v>21.21</v>
      </c>
      <c r="G109" s="10">
        <f t="shared" si="16"/>
        <v>94.56</v>
      </c>
      <c r="H109" s="10">
        <f t="shared" si="16"/>
        <v>773.4</v>
      </c>
      <c r="I109" s="10">
        <f t="shared" si="16"/>
        <v>500</v>
      </c>
      <c r="J109" s="10">
        <f t="shared" si="16"/>
        <v>3.11</v>
      </c>
      <c r="K109" s="10">
        <f t="shared" si="16"/>
        <v>72.3</v>
      </c>
      <c r="L109" s="10">
        <f t="shared" si="16"/>
        <v>553.29999999999995</v>
      </c>
      <c r="M109" s="10">
        <f t="shared" si="16"/>
        <v>0.3</v>
      </c>
      <c r="N109" s="10">
        <f t="shared" si="16"/>
        <v>0.46200000000000002</v>
      </c>
      <c r="O109" s="10">
        <f t="shared" si="16"/>
        <v>100</v>
      </c>
      <c r="P109" s="10">
        <f t="shared" si="16"/>
        <v>3.7</v>
      </c>
    </row>
    <row r="110" spans="1:16" ht="22.5" customHeight="1" x14ac:dyDescent="0.25">
      <c r="A110" s="44" t="s">
        <v>19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1"/>
    </row>
    <row r="111" spans="1:16" x14ac:dyDescent="0.25">
      <c r="A111" s="1" t="s">
        <v>171</v>
      </c>
      <c r="B111" s="2">
        <v>1994</v>
      </c>
      <c r="C111" s="3" t="s">
        <v>72</v>
      </c>
      <c r="D111" s="25">
        <v>100</v>
      </c>
      <c r="E111" s="3">
        <v>3.69</v>
      </c>
      <c r="F111" s="3">
        <v>9.3699999999999992</v>
      </c>
      <c r="G111" s="3">
        <v>3.72</v>
      </c>
      <c r="H111" s="3">
        <v>111.05</v>
      </c>
      <c r="I111" s="3">
        <v>36.4</v>
      </c>
      <c r="J111" s="3">
        <v>0.2</v>
      </c>
      <c r="K111" s="3">
        <v>16.96</v>
      </c>
      <c r="L111" s="3">
        <v>82.3</v>
      </c>
      <c r="M111" s="3">
        <v>5.7000000000000002E-2</v>
      </c>
      <c r="N111" s="3">
        <v>6.3</v>
      </c>
      <c r="O111" s="3">
        <v>0.05</v>
      </c>
      <c r="P111" s="3">
        <v>1.58</v>
      </c>
    </row>
    <row r="112" spans="1:16" ht="18.75" customHeight="1" x14ac:dyDescent="0.25">
      <c r="A112" s="1" t="s">
        <v>172</v>
      </c>
      <c r="B112" s="2">
        <v>1994</v>
      </c>
      <c r="C112" s="3" t="s">
        <v>73</v>
      </c>
      <c r="D112" s="25" t="s">
        <v>46</v>
      </c>
      <c r="E112" s="3">
        <v>4.2</v>
      </c>
      <c r="F112" s="3">
        <v>5.3</v>
      </c>
      <c r="G112" s="3">
        <v>8.3000000000000007</v>
      </c>
      <c r="H112" s="3">
        <v>111.4</v>
      </c>
      <c r="I112" s="3">
        <v>95</v>
      </c>
      <c r="J112" s="3">
        <v>0.2</v>
      </c>
      <c r="K112" s="3">
        <v>4.0999999999999996</v>
      </c>
      <c r="L112" s="3">
        <v>187.2</v>
      </c>
      <c r="M112" s="3">
        <v>0.10299999999999999</v>
      </c>
      <c r="N112" s="3">
        <v>7.23</v>
      </c>
      <c r="O112" s="3">
        <v>0.17</v>
      </c>
      <c r="P112" s="3">
        <v>0.1</v>
      </c>
    </row>
    <row r="113" spans="1:16" ht="21" customHeight="1" x14ac:dyDescent="0.25">
      <c r="A113" s="1" t="s">
        <v>150</v>
      </c>
      <c r="B113" s="2">
        <v>1994</v>
      </c>
      <c r="C113" s="3" t="s">
        <v>32</v>
      </c>
      <c r="D113" s="25">
        <v>80</v>
      </c>
      <c r="E113" s="3">
        <v>14.5</v>
      </c>
      <c r="F113" s="3">
        <v>10.199999999999999</v>
      </c>
      <c r="G113" s="3">
        <v>0</v>
      </c>
      <c r="H113" s="3">
        <v>187.8</v>
      </c>
      <c r="I113" s="3">
        <v>59.6</v>
      </c>
      <c r="J113" s="3">
        <v>0.48</v>
      </c>
      <c r="K113" s="3">
        <v>7.5</v>
      </c>
      <c r="L113" s="3">
        <v>127</v>
      </c>
      <c r="M113" s="3">
        <v>1.7000000000000001E-2</v>
      </c>
      <c r="N113" s="3">
        <v>0.19900000000000001</v>
      </c>
      <c r="O113" s="3">
        <v>0.69</v>
      </c>
      <c r="P113" s="3">
        <v>0.17</v>
      </c>
    </row>
    <row r="114" spans="1:16" ht="20.25" customHeight="1" x14ac:dyDescent="0.25">
      <c r="A114" s="1" t="s">
        <v>155</v>
      </c>
      <c r="B114" s="2">
        <v>1994</v>
      </c>
      <c r="C114" s="3" t="s">
        <v>74</v>
      </c>
      <c r="D114" s="25">
        <v>150</v>
      </c>
      <c r="E114" s="3">
        <v>5.4</v>
      </c>
      <c r="F114" s="3">
        <v>1.6</v>
      </c>
      <c r="G114" s="3">
        <v>38</v>
      </c>
      <c r="H114" s="3">
        <v>147</v>
      </c>
      <c r="I114" s="3">
        <v>43</v>
      </c>
      <c r="J114" s="3">
        <v>0.1</v>
      </c>
      <c r="K114" s="3">
        <v>3.2</v>
      </c>
      <c r="L114" s="3">
        <v>76</v>
      </c>
      <c r="M114" s="3">
        <v>0.06</v>
      </c>
      <c r="N114" s="3">
        <v>0</v>
      </c>
      <c r="O114" s="3">
        <v>0</v>
      </c>
      <c r="P114" s="3">
        <v>0.6</v>
      </c>
    </row>
    <row r="115" spans="1:16" ht="23.25" customHeight="1" x14ac:dyDescent="0.25">
      <c r="A115" s="1" t="s">
        <v>173</v>
      </c>
      <c r="B115" s="2">
        <v>1997</v>
      </c>
      <c r="C115" s="3" t="s">
        <v>75</v>
      </c>
      <c r="D115" s="25">
        <v>200</v>
      </c>
      <c r="E115" s="3">
        <v>0.4</v>
      </c>
      <c r="F115" s="3">
        <v>0.2</v>
      </c>
      <c r="G115" s="3">
        <v>23.8</v>
      </c>
      <c r="H115" s="3">
        <v>97.76</v>
      </c>
      <c r="I115" s="3">
        <v>54.2</v>
      </c>
      <c r="J115" s="3">
        <v>0.5</v>
      </c>
      <c r="K115" s="3">
        <v>17.8</v>
      </c>
      <c r="L115" s="3">
        <v>72</v>
      </c>
      <c r="M115" s="3">
        <v>0</v>
      </c>
      <c r="N115" s="3">
        <v>20.100000000000001</v>
      </c>
      <c r="O115" s="3">
        <v>0</v>
      </c>
      <c r="P115" s="3">
        <v>0.8</v>
      </c>
    </row>
    <row r="116" spans="1:16" ht="18.75" customHeight="1" x14ac:dyDescent="0.25">
      <c r="A116" s="1"/>
      <c r="B116" s="2"/>
      <c r="C116" s="3" t="s">
        <v>28</v>
      </c>
      <c r="D116" s="25">
        <v>60</v>
      </c>
      <c r="E116" s="3">
        <v>4.08</v>
      </c>
      <c r="F116" s="3">
        <v>0.78</v>
      </c>
      <c r="G116" s="3">
        <v>27.12</v>
      </c>
      <c r="H116" s="3">
        <v>120.6</v>
      </c>
      <c r="I116" s="3">
        <v>32.4</v>
      </c>
      <c r="J116" s="3">
        <v>2.34</v>
      </c>
      <c r="K116" s="3">
        <v>28.3</v>
      </c>
      <c r="L116" s="3">
        <v>108.3</v>
      </c>
      <c r="M116" s="3">
        <v>0.108</v>
      </c>
      <c r="N116" s="3">
        <v>0</v>
      </c>
      <c r="O116" s="3">
        <v>0</v>
      </c>
      <c r="P116" s="3">
        <v>0.64</v>
      </c>
    </row>
    <row r="117" spans="1:16" ht="19.5" customHeight="1" x14ac:dyDescent="0.25">
      <c r="A117" s="1"/>
      <c r="B117" s="2"/>
      <c r="C117" s="3" t="s">
        <v>51</v>
      </c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23.25" customHeight="1" x14ac:dyDescent="0.25">
      <c r="A118" s="54" t="s">
        <v>18</v>
      </c>
      <c r="B118" s="54"/>
      <c r="C118" s="54"/>
      <c r="D118" s="10"/>
      <c r="E118" s="10">
        <f t="shared" ref="E118:P118" si="17">SUM(E111:E117)</f>
        <v>32.269999999999996</v>
      </c>
      <c r="F118" s="10">
        <f t="shared" si="17"/>
        <v>27.45</v>
      </c>
      <c r="G118" s="10">
        <f t="shared" si="17"/>
        <v>100.94000000000001</v>
      </c>
      <c r="H118" s="10">
        <f t="shared" si="17"/>
        <v>775.61</v>
      </c>
      <c r="I118" s="10">
        <f t="shared" si="17"/>
        <v>320.59999999999997</v>
      </c>
      <c r="J118" s="10">
        <f t="shared" si="17"/>
        <v>3.82</v>
      </c>
      <c r="K118" s="10">
        <f t="shared" si="17"/>
        <v>77.86</v>
      </c>
      <c r="L118" s="10">
        <f t="shared" si="17"/>
        <v>652.79999999999995</v>
      </c>
      <c r="M118" s="10">
        <f t="shared" si="17"/>
        <v>0.34499999999999997</v>
      </c>
      <c r="N118" s="10">
        <f t="shared" si="17"/>
        <v>33.829000000000001</v>
      </c>
      <c r="O118" s="10">
        <f t="shared" si="17"/>
        <v>0.90999999999999992</v>
      </c>
      <c r="P118" s="10">
        <f t="shared" si="17"/>
        <v>3.89</v>
      </c>
    </row>
    <row r="119" spans="1:16" ht="18" customHeight="1" x14ac:dyDescent="0.25">
      <c r="A119" s="16"/>
      <c r="B119" s="51" t="s">
        <v>122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</row>
    <row r="120" spans="1:16" ht="18.75" customHeight="1" x14ac:dyDescent="0.25">
      <c r="A120" s="19" t="s">
        <v>152</v>
      </c>
      <c r="B120" s="19"/>
      <c r="C120" s="21" t="s">
        <v>129</v>
      </c>
      <c r="D120" s="10">
        <v>200</v>
      </c>
      <c r="E120" s="17">
        <v>1.36</v>
      </c>
      <c r="F120" s="17"/>
      <c r="G120" s="17">
        <v>29.02</v>
      </c>
      <c r="H120" s="17">
        <v>116.19</v>
      </c>
      <c r="I120" s="17">
        <v>33</v>
      </c>
      <c r="J120" s="17">
        <v>0.1</v>
      </c>
      <c r="K120" s="17">
        <v>1.8</v>
      </c>
      <c r="L120" s="17">
        <v>55.9</v>
      </c>
      <c r="M120" s="17">
        <v>9.9</v>
      </c>
      <c r="N120" s="17">
        <v>18.48</v>
      </c>
      <c r="O120" s="17">
        <v>0</v>
      </c>
      <c r="P120" s="17">
        <v>0.03</v>
      </c>
    </row>
    <row r="121" spans="1:16" ht="18" customHeight="1" x14ac:dyDescent="0.25">
      <c r="A121" s="19"/>
      <c r="B121" s="19"/>
      <c r="C121" s="21" t="s">
        <v>56</v>
      </c>
      <c r="D121" s="10">
        <v>30</v>
      </c>
      <c r="E121" s="17">
        <v>2.25</v>
      </c>
      <c r="F121" s="17">
        <v>2.94</v>
      </c>
      <c r="G121" s="17">
        <v>22.32</v>
      </c>
      <c r="H121" s="17">
        <v>125.1</v>
      </c>
      <c r="I121" s="17">
        <v>32.4</v>
      </c>
      <c r="J121" s="17">
        <v>0.02</v>
      </c>
      <c r="K121" s="17">
        <v>6</v>
      </c>
      <c r="L121" s="17">
        <v>76</v>
      </c>
      <c r="M121" s="17">
        <v>8.6999999999999993</v>
      </c>
      <c r="N121" s="17">
        <v>27</v>
      </c>
      <c r="O121" s="17">
        <v>6</v>
      </c>
      <c r="P121" s="17">
        <v>0.63</v>
      </c>
    </row>
    <row r="122" spans="1:16" ht="18" customHeight="1" x14ac:dyDescent="0.25">
      <c r="A122" s="19"/>
      <c r="B122" s="19"/>
      <c r="C122" s="16"/>
      <c r="D122" s="10">
        <f>SUM(D120:D121)</f>
        <v>230</v>
      </c>
      <c r="E122" s="10">
        <f t="shared" ref="E122:P122" si="18">SUM(E120:E121)</f>
        <v>3.6100000000000003</v>
      </c>
      <c r="F122" s="10">
        <f t="shared" si="18"/>
        <v>2.94</v>
      </c>
      <c r="G122" s="10">
        <f t="shared" si="18"/>
        <v>51.34</v>
      </c>
      <c r="H122" s="10">
        <f t="shared" si="18"/>
        <v>241.29</v>
      </c>
      <c r="I122" s="10">
        <f t="shared" si="18"/>
        <v>65.400000000000006</v>
      </c>
      <c r="J122" s="10">
        <f t="shared" si="18"/>
        <v>0.12000000000000001</v>
      </c>
      <c r="K122" s="10">
        <f t="shared" si="18"/>
        <v>7.8</v>
      </c>
      <c r="L122" s="10">
        <f t="shared" si="18"/>
        <v>131.9</v>
      </c>
      <c r="M122" s="10">
        <f t="shared" si="18"/>
        <v>18.600000000000001</v>
      </c>
      <c r="N122" s="10">
        <f t="shared" si="18"/>
        <v>45.480000000000004</v>
      </c>
      <c r="O122" s="10">
        <f t="shared" si="18"/>
        <v>6</v>
      </c>
      <c r="P122" s="10">
        <f t="shared" si="18"/>
        <v>0.66</v>
      </c>
    </row>
    <row r="123" spans="1:16" x14ac:dyDescent="0.25">
      <c r="A123" s="44" t="s">
        <v>21</v>
      </c>
      <c r="B123" s="44"/>
      <c r="C123" s="44"/>
      <c r="D123" s="10"/>
      <c r="E123" s="10">
        <f>E109+E118+E122</f>
        <v>58.319999999999993</v>
      </c>
      <c r="F123" s="10">
        <f t="shared" ref="F123:P123" si="19">F109+F118+F122</f>
        <v>51.599999999999994</v>
      </c>
      <c r="G123" s="10">
        <f t="shared" si="19"/>
        <v>246.84</v>
      </c>
      <c r="H123" s="10">
        <f t="shared" si="19"/>
        <v>1790.3</v>
      </c>
      <c r="I123" s="10">
        <f t="shared" si="19"/>
        <v>885.99999999999989</v>
      </c>
      <c r="J123" s="10">
        <f t="shared" si="19"/>
        <v>7.05</v>
      </c>
      <c r="K123" s="10">
        <f t="shared" si="19"/>
        <v>157.96</v>
      </c>
      <c r="L123" s="10">
        <f t="shared" si="19"/>
        <v>1338</v>
      </c>
      <c r="M123" s="10">
        <f t="shared" si="19"/>
        <v>19.245000000000001</v>
      </c>
      <c r="N123" s="10">
        <f t="shared" si="19"/>
        <v>79.771000000000015</v>
      </c>
      <c r="O123" s="10">
        <f t="shared" si="19"/>
        <v>106.91</v>
      </c>
      <c r="P123" s="10">
        <f t="shared" si="19"/>
        <v>8.25</v>
      </c>
    </row>
    <row r="124" spans="1:16" ht="18.75" x14ac:dyDescent="0.3">
      <c r="A124" s="58" t="s">
        <v>115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3"/>
    </row>
    <row r="125" spans="1:16" ht="21.75" customHeight="1" x14ac:dyDescent="0.25">
      <c r="A125" s="44" t="s">
        <v>110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1"/>
    </row>
    <row r="126" spans="1:16" ht="21" customHeight="1" x14ac:dyDescent="0.25">
      <c r="A126" s="1" t="s">
        <v>174</v>
      </c>
      <c r="B126" s="2" t="s">
        <v>175</v>
      </c>
      <c r="C126" s="1" t="s">
        <v>76</v>
      </c>
      <c r="D126" s="10">
        <v>150</v>
      </c>
      <c r="E126" s="1">
        <v>12.76</v>
      </c>
      <c r="F126" s="1">
        <v>11.95</v>
      </c>
      <c r="G126" s="1">
        <v>5.34</v>
      </c>
      <c r="H126" s="1">
        <v>245</v>
      </c>
      <c r="I126" s="1">
        <v>96.2</v>
      </c>
      <c r="J126" s="1">
        <v>0.83</v>
      </c>
      <c r="K126" s="1">
        <v>33.1</v>
      </c>
      <c r="L126" s="1">
        <v>172.3</v>
      </c>
      <c r="M126" s="1">
        <v>0.155</v>
      </c>
      <c r="N126" s="1">
        <v>0</v>
      </c>
      <c r="O126" s="1">
        <v>0.1</v>
      </c>
      <c r="P126" s="3">
        <v>1.5169999999999999</v>
      </c>
    </row>
    <row r="127" spans="1:16" ht="22.5" customHeight="1" x14ac:dyDescent="0.25">
      <c r="A127" s="1" t="s">
        <v>145</v>
      </c>
      <c r="B127" s="2">
        <v>1997</v>
      </c>
      <c r="C127" s="1" t="s">
        <v>27</v>
      </c>
      <c r="D127" s="10">
        <v>20</v>
      </c>
      <c r="E127" s="1">
        <v>4.26</v>
      </c>
      <c r="F127" s="1">
        <v>6.72</v>
      </c>
      <c r="G127" s="1">
        <v>0</v>
      </c>
      <c r="H127" s="1">
        <v>123</v>
      </c>
      <c r="I127" s="1">
        <v>170.4</v>
      </c>
      <c r="J127" s="1">
        <v>0.14000000000000001</v>
      </c>
      <c r="K127" s="1">
        <v>11</v>
      </c>
      <c r="L127" s="1">
        <v>143</v>
      </c>
      <c r="M127" s="1">
        <v>6.0000000000000001E-3</v>
      </c>
      <c r="N127" s="1">
        <v>4.2000000000000003E-2</v>
      </c>
      <c r="O127" s="1">
        <v>100</v>
      </c>
      <c r="P127" s="3">
        <v>0.08</v>
      </c>
    </row>
    <row r="128" spans="1:16" ht="21" customHeight="1" x14ac:dyDescent="0.25">
      <c r="A128" s="1"/>
      <c r="B128" s="2"/>
      <c r="C128" s="1" t="s">
        <v>28</v>
      </c>
      <c r="D128" s="10">
        <v>60</v>
      </c>
      <c r="E128" s="1">
        <v>4.08</v>
      </c>
      <c r="F128" s="1">
        <v>0.78</v>
      </c>
      <c r="G128" s="1">
        <v>27.12</v>
      </c>
      <c r="H128" s="1">
        <v>120.6</v>
      </c>
      <c r="I128" s="1">
        <v>23.3</v>
      </c>
      <c r="J128" s="1">
        <v>2.34</v>
      </c>
      <c r="K128" s="1">
        <v>28.3</v>
      </c>
      <c r="L128" s="1">
        <v>108.3</v>
      </c>
      <c r="M128" s="1">
        <v>0.108</v>
      </c>
      <c r="N128" s="1">
        <v>0</v>
      </c>
      <c r="O128" s="1">
        <v>0</v>
      </c>
      <c r="P128" s="3">
        <v>0.64</v>
      </c>
    </row>
    <row r="129" spans="1:16" ht="20.25" customHeight="1" x14ac:dyDescent="0.25">
      <c r="A129" s="1" t="s">
        <v>176</v>
      </c>
      <c r="B129" s="2">
        <v>1994</v>
      </c>
      <c r="C129" s="1" t="s">
        <v>42</v>
      </c>
      <c r="D129" s="10">
        <v>200</v>
      </c>
      <c r="E129" s="1">
        <v>0</v>
      </c>
      <c r="F129" s="1">
        <v>0</v>
      </c>
      <c r="G129" s="1">
        <v>36</v>
      </c>
      <c r="H129" s="1">
        <v>86</v>
      </c>
      <c r="I129" s="1">
        <v>44</v>
      </c>
      <c r="J129" s="1">
        <v>0.2</v>
      </c>
      <c r="K129" s="1">
        <v>2</v>
      </c>
      <c r="L129" s="1">
        <v>56</v>
      </c>
      <c r="M129" s="1">
        <v>0</v>
      </c>
      <c r="N129" s="1">
        <v>1.8</v>
      </c>
      <c r="O129" s="1">
        <v>0</v>
      </c>
      <c r="P129" s="3">
        <v>0.2</v>
      </c>
    </row>
    <row r="130" spans="1:16" ht="18" customHeight="1" x14ac:dyDescent="0.25">
      <c r="A130" s="1"/>
      <c r="B130" s="2" t="s">
        <v>17</v>
      </c>
      <c r="C130" s="1" t="s">
        <v>36</v>
      </c>
      <c r="D130" s="10">
        <v>100</v>
      </c>
      <c r="E130" s="1">
        <v>1.5</v>
      </c>
      <c r="F130" s="1">
        <v>0.5</v>
      </c>
      <c r="G130" s="1">
        <v>21</v>
      </c>
      <c r="H130" s="1">
        <v>96</v>
      </c>
      <c r="I130" s="1">
        <v>48</v>
      </c>
      <c r="J130" s="1">
        <v>0.6</v>
      </c>
      <c r="K130" s="1">
        <v>32</v>
      </c>
      <c r="L130" s="1">
        <v>58</v>
      </c>
      <c r="M130" s="1">
        <v>0.04</v>
      </c>
      <c r="N130" s="1">
        <v>10</v>
      </c>
      <c r="O130" s="1">
        <v>0</v>
      </c>
      <c r="P130" s="3">
        <v>0.4</v>
      </c>
    </row>
    <row r="131" spans="1:16" ht="23.25" customHeight="1" x14ac:dyDescent="0.25">
      <c r="A131" s="10"/>
      <c r="B131" s="10"/>
      <c r="C131" s="11" t="s">
        <v>18</v>
      </c>
      <c r="D131" s="10"/>
      <c r="E131" s="10">
        <f t="shared" ref="E131:P131" si="20">SUM(E126:E130)</f>
        <v>22.6</v>
      </c>
      <c r="F131" s="10">
        <f t="shared" si="20"/>
        <v>19.95</v>
      </c>
      <c r="G131" s="10">
        <f t="shared" si="20"/>
        <v>89.460000000000008</v>
      </c>
      <c r="H131" s="10">
        <f t="shared" si="20"/>
        <v>670.6</v>
      </c>
      <c r="I131" s="10">
        <f t="shared" si="20"/>
        <v>381.90000000000003</v>
      </c>
      <c r="J131" s="10">
        <f t="shared" si="20"/>
        <v>4.1099999999999994</v>
      </c>
      <c r="K131" s="10">
        <f t="shared" si="20"/>
        <v>106.4</v>
      </c>
      <c r="L131" s="10">
        <f t="shared" si="20"/>
        <v>537.6</v>
      </c>
      <c r="M131" s="10">
        <f t="shared" si="20"/>
        <v>0.309</v>
      </c>
      <c r="N131" s="10">
        <f t="shared" si="20"/>
        <v>11.842000000000001</v>
      </c>
      <c r="O131" s="10">
        <f t="shared" si="20"/>
        <v>100.1</v>
      </c>
      <c r="P131" s="10">
        <f t="shared" si="20"/>
        <v>2.8370000000000002</v>
      </c>
    </row>
    <row r="132" spans="1:16" ht="21.75" customHeight="1" x14ac:dyDescent="0.25">
      <c r="A132" s="44" t="s">
        <v>19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1"/>
    </row>
    <row r="133" spans="1:16" x14ac:dyDescent="0.25">
      <c r="A133" s="1" t="s">
        <v>177</v>
      </c>
      <c r="B133" s="2">
        <v>1997</v>
      </c>
      <c r="C133" s="3" t="s">
        <v>77</v>
      </c>
      <c r="D133" s="25">
        <v>100</v>
      </c>
      <c r="E133" s="3">
        <v>1.3</v>
      </c>
      <c r="F133" s="3">
        <v>2</v>
      </c>
      <c r="G133" s="3">
        <v>5.8</v>
      </c>
      <c r="H133" s="3">
        <v>67</v>
      </c>
      <c r="I133" s="3">
        <v>51</v>
      </c>
      <c r="J133" s="3">
        <v>0.9</v>
      </c>
      <c r="K133" s="3">
        <v>11</v>
      </c>
      <c r="L133" s="3">
        <v>63</v>
      </c>
      <c r="M133" s="3">
        <v>0.06</v>
      </c>
      <c r="N133" s="3">
        <v>4.3</v>
      </c>
      <c r="O133" s="3">
        <v>0</v>
      </c>
      <c r="P133" s="3">
        <v>0.4</v>
      </c>
    </row>
    <row r="134" spans="1:16" ht="23.25" customHeight="1" x14ac:dyDescent="0.25">
      <c r="A134" s="1" t="s">
        <v>159</v>
      </c>
      <c r="B134" s="2">
        <v>1994</v>
      </c>
      <c r="C134" s="3" t="s">
        <v>78</v>
      </c>
      <c r="D134" s="25" t="s">
        <v>46</v>
      </c>
      <c r="E134" s="3">
        <v>4.5999999999999996</v>
      </c>
      <c r="F134" s="3">
        <v>6.2</v>
      </c>
      <c r="G134" s="3">
        <v>12.9</v>
      </c>
      <c r="H134" s="3">
        <v>127.04</v>
      </c>
      <c r="I134" s="3">
        <v>128</v>
      </c>
      <c r="J134" s="3">
        <v>0.3</v>
      </c>
      <c r="K134" s="3">
        <v>4.92</v>
      </c>
      <c r="L134" s="3">
        <v>167</v>
      </c>
      <c r="M134" s="3">
        <v>0.05</v>
      </c>
      <c r="N134" s="3">
        <v>7.2</v>
      </c>
      <c r="O134" s="3">
        <v>0.17</v>
      </c>
      <c r="P134" s="3">
        <v>0.65</v>
      </c>
    </row>
    <row r="135" spans="1:16" ht="22.5" customHeight="1" x14ac:dyDescent="0.25">
      <c r="A135" s="1" t="s">
        <v>178</v>
      </c>
      <c r="B135" s="2">
        <v>1994</v>
      </c>
      <c r="C135" s="3" t="s">
        <v>79</v>
      </c>
      <c r="D135" s="25">
        <v>230</v>
      </c>
      <c r="E135" s="3">
        <v>18.2</v>
      </c>
      <c r="F135" s="3">
        <v>12.3</v>
      </c>
      <c r="G135" s="3">
        <v>43.7</v>
      </c>
      <c r="H135" s="3">
        <v>322.89999999999998</v>
      </c>
      <c r="I135" s="3">
        <v>158.1</v>
      </c>
      <c r="J135" s="3">
        <v>1.32</v>
      </c>
      <c r="K135" s="3">
        <v>22.3</v>
      </c>
      <c r="L135" s="3">
        <v>228</v>
      </c>
      <c r="M135" s="3">
        <v>0.23799999999999999</v>
      </c>
      <c r="N135" s="3">
        <v>2.6</v>
      </c>
      <c r="O135" s="3">
        <v>2.2000000000000002</v>
      </c>
      <c r="P135" s="3">
        <v>0.44</v>
      </c>
    </row>
    <row r="136" spans="1:16" ht="26.25" customHeight="1" x14ac:dyDescent="0.25">
      <c r="A136" s="1" t="s">
        <v>194</v>
      </c>
      <c r="B136" s="2" t="s">
        <v>193</v>
      </c>
      <c r="C136" s="3" t="s">
        <v>80</v>
      </c>
      <c r="D136" s="25">
        <v>200</v>
      </c>
      <c r="E136" s="3">
        <v>0</v>
      </c>
      <c r="F136" s="3">
        <v>0</v>
      </c>
      <c r="G136" s="3">
        <v>22</v>
      </c>
      <c r="H136" s="3">
        <v>106</v>
      </c>
      <c r="I136" s="3">
        <v>76</v>
      </c>
      <c r="J136" s="3">
        <v>0.2</v>
      </c>
      <c r="K136" s="3">
        <v>2</v>
      </c>
      <c r="L136" s="3">
        <v>40</v>
      </c>
      <c r="M136" s="3">
        <v>0</v>
      </c>
      <c r="N136" s="3">
        <v>12.3</v>
      </c>
      <c r="O136" s="3">
        <v>0</v>
      </c>
      <c r="P136" s="3">
        <v>0.2</v>
      </c>
    </row>
    <row r="137" spans="1:16" ht="20.25" customHeight="1" x14ac:dyDescent="0.25">
      <c r="A137" s="1"/>
      <c r="B137" s="2"/>
      <c r="C137" s="3" t="s">
        <v>50</v>
      </c>
      <c r="D137" s="25">
        <v>60</v>
      </c>
      <c r="E137" s="3">
        <v>4.08</v>
      </c>
      <c r="F137" s="3">
        <v>0.78</v>
      </c>
      <c r="G137" s="3">
        <v>27.12</v>
      </c>
      <c r="H137" s="3">
        <v>120.6</v>
      </c>
      <c r="I137" s="3">
        <v>32.4</v>
      </c>
      <c r="J137" s="3">
        <v>2.34</v>
      </c>
      <c r="K137" s="3">
        <v>28.3</v>
      </c>
      <c r="L137" s="3">
        <v>108.3</v>
      </c>
      <c r="M137" s="3">
        <v>0.108</v>
      </c>
      <c r="N137" s="3">
        <v>26.4</v>
      </c>
      <c r="O137" s="3">
        <v>12.6</v>
      </c>
      <c r="P137" s="3">
        <v>0.64</v>
      </c>
    </row>
    <row r="138" spans="1:16" ht="20.25" customHeight="1" x14ac:dyDescent="0.25">
      <c r="A138" s="1"/>
      <c r="B138" s="2"/>
      <c r="C138" s="3" t="s">
        <v>51</v>
      </c>
      <c r="D138" s="2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1"/>
      <c r="B139" s="2"/>
      <c r="C139" s="3" t="s">
        <v>43</v>
      </c>
      <c r="D139" s="25">
        <v>100</v>
      </c>
      <c r="E139" s="26">
        <v>0.4</v>
      </c>
      <c r="F139" s="26">
        <v>0.4</v>
      </c>
      <c r="G139" s="26">
        <v>9.8000000000000007</v>
      </c>
      <c r="H139" s="26">
        <v>47</v>
      </c>
      <c r="I139" s="26">
        <v>16</v>
      </c>
      <c r="J139" s="26">
        <v>2.2000000000000002</v>
      </c>
      <c r="K139" s="26">
        <v>9</v>
      </c>
      <c r="L139" s="26">
        <v>11</v>
      </c>
      <c r="M139" s="26">
        <v>0.03</v>
      </c>
      <c r="N139" s="26">
        <v>10</v>
      </c>
      <c r="O139" s="26">
        <v>0</v>
      </c>
      <c r="P139" s="26">
        <v>0.2</v>
      </c>
    </row>
    <row r="140" spans="1:16" ht="22.5" customHeight="1" x14ac:dyDescent="0.25">
      <c r="A140" s="54" t="s">
        <v>18</v>
      </c>
      <c r="B140" s="54"/>
      <c r="C140" s="54"/>
      <c r="D140" s="10"/>
      <c r="E140" s="10">
        <f t="shared" ref="E140:P140" si="21">SUM(E133:E139)</f>
        <v>28.58</v>
      </c>
      <c r="F140" s="10">
        <f t="shared" si="21"/>
        <v>21.68</v>
      </c>
      <c r="G140" s="10">
        <f t="shared" si="21"/>
        <v>121.32000000000001</v>
      </c>
      <c r="H140" s="10">
        <f t="shared" si="21"/>
        <v>790.54000000000008</v>
      </c>
      <c r="I140" s="10">
        <f t="shared" si="21"/>
        <v>461.5</v>
      </c>
      <c r="J140" s="10">
        <f t="shared" si="21"/>
        <v>7.2600000000000007</v>
      </c>
      <c r="K140" s="10">
        <f t="shared" si="21"/>
        <v>77.52</v>
      </c>
      <c r="L140" s="10">
        <f t="shared" si="21"/>
        <v>617.29999999999995</v>
      </c>
      <c r="M140" s="10">
        <f t="shared" si="21"/>
        <v>0.48599999999999999</v>
      </c>
      <c r="N140" s="10">
        <f t="shared" si="21"/>
        <v>62.8</v>
      </c>
      <c r="O140" s="10">
        <f t="shared" si="21"/>
        <v>14.969999999999999</v>
      </c>
      <c r="P140" s="10">
        <f t="shared" si="21"/>
        <v>2.5300000000000002</v>
      </c>
    </row>
    <row r="141" spans="1:16" ht="22.5" customHeight="1" x14ac:dyDescent="0.25">
      <c r="A141" s="51" t="s">
        <v>122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</row>
    <row r="142" spans="1:16" ht="32.25" customHeight="1" x14ac:dyDescent="0.25">
      <c r="A142" s="16"/>
      <c r="B142" s="16"/>
      <c r="C142" s="20" t="s">
        <v>130</v>
      </c>
      <c r="D142" s="10">
        <v>200</v>
      </c>
      <c r="E142" s="18">
        <v>1</v>
      </c>
      <c r="F142" s="18">
        <v>1</v>
      </c>
      <c r="G142" s="18">
        <v>29.7</v>
      </c>
      <c r="H142" s="18">
        <v>128</v>
      </c>
      <c r="I142" s="18">
        <v>26.6</v>
      </c>
      <c r="J142" s="18">
        <v>0.06</v>
      </c>
      <c r="K142" s="18">
        <v>26</v>
      </c>
      <c r="L142" s="18">
        <v>52</v>
      </c>
      <c r="M142" s="18">
        <v>23</v>
      </c>
      <c r="N142" s="18">
        <v>28</v>
      </c>
      <c r="O142" s="18">
        <v>13</v>
      </c>
      <c r="P142" s="18">
        <v>0.5</v>
      </c>
    </row>
    <row r="143" spans="1:16" ht="22.5" customHeight="1" x14ac:dyDescent="0.25">
      <c r="A143" s="16"/>
      <c r="B143" s="16"/>
      <c r="C143" s="19" t="s">
        <v>56</v>
      </c>
      <c r="D143" s="10">
        <v>60</v>
      </c>
      <c r="E143" s="18">
        <v>4.5</v>
      </c>
      <c r="F143" s="18">
        <v>5.88</v>
      </c>
      <c r="G143" s="18">
        <v>44.64</v>
      </c>
      <c r="H143" s="18">
        <v>250.2</v>
      </c>
      <c r="I143" s="18">
        <v>32.200000000000003</v>
      </c>
      <c r="J143" s="18">
        <v>0.04</v>
      </c>
      <c r="K143" s="18">
        <v>10</v>
      </c>
      <c r="L143" s="18">
        <v>46</v>
      </c>
      <c r="M143" s="18">
        <v>17.399999999999999</v>
      </c>
      <c r="N143" s="18">
        <v>54</v>
      </c>
      <c r="O143" s="18">
        <v>6</v>
      </c>
      <c r="P143" s="18">
        <v>1.26</v>
      </c>
    </row>
    <row r="144" spans="1:16" ht="22.5" customHeight="1" x14ac:dyDescent="0.25">
      <c r="A144" s="16"/>
      <c r="B144" s="16"/>
      <c r="C144" s="19"/>
      <c r="D144" s="10"/>
      <c r="E144" s="22">
        <f>SUM(E142:E143)</f>
        <v>5.5</v>
      </c>
      <c r="F144" s="22">
        <f t="shared" ref="F144:P144" si="22">SUM(F142:F143)</f>
        <v>6.88</v>
      </c>
      <c r="G144" s="22">
        <f t="shared" si="22"/>
        <v>74.34</v>
      </c>
      <c r="H144" s="22">
        <f t="shared" si="22"/>
        <v>378.2</v>
      </c>
      <c r="I144" s="22">
        <f t="shared" si="22"/>
        <v>58.800000000000004</v>
      </c>
      <c r="J144" s="22">
        <f t="shared" si="22"/>
        <v>0.1</v>
      </c>
      <c r="K144" s="22">
        <f t="shared" si="22"/>
        <v>36</v>
      </c>
      <c r="L144" s="22">
        <f t="shared" si="22"/>
        <v>98</v>
      </c>
      <c r="M144" s="22">
        <f t="shared" si="22"/>
        <v>40.4</v>
      </c>
      <c r="N144" s="22">
        <f t="shared" si="22"/>
        <v>82</v>
      </c>
      <c r="O144" s="22">
        <f t="shared" si="22"/>
        <v>19</v>
      </c>
      <c r="P144" s="22">
        <f t="shared" si="22"/>
        <v>1.76</v>
      </c>
    </row>
    <row r="145" spans="1:16" ht="18" customHeight="1" x14ac:dyDescent="0.25">
      <c r="A145" s="44" t="s">
        <v>21</v>
      </c>
      <c r="B145" s="44"/>
      <c r="C145" s="44"/>
      <c r="D145" s="10"/>
      <c r="E145" s="22">
        <f>E131+E140+E144</f>
        <v>56.68</v>
      </c>
      <c r="F145" s="22">
        <f t="shared" ref="F145:P145" si="23">F131+F140+F144</f>
        <v>48.51</v>
      </c>
      <c r="G145" s="22">
        <f t="shared" si="23"/>
        <v>285.12</v>
      </c>
      <c r="H145" s="22">
        <f t="shared" si="23"/>
        <v>1839.3400000000001</v>
      </c>
      <c r="I145" s="22">
        <f t="shared" si="23"/>
        <v>902.2</v>
      </c>
      <c r="J145" s="22">
        <f t="shared" si="23"/>
        <v>11.47</v>
      </c>
      <c r="K145" s="22">
        <f t="shared" si="23"/>
        <v>219.92000000000002</v>
      </c>
      <c r="L145" s="22">
        <f t="shared" si="23"/>
        <v>1252.9000000000001</v>
      </c>
      <c r="M145" s="22">
        <f t="shared" si="23"/>
        <v>41.195</v>
      </c>
      <c r="N145" s="22">
        <f t="shared" si="23"/>
        <v>156.642</v>
      </c>
      <c r="O145" s="22">
        <f t="shared" si="23"/>
        <v>134.07</v>
      </c>
      <c r="P145" s="22">
        <f t="shared" si="23"/>
        <v>7.1270000000000007</v>
      </c>
    </row>
    <row r="146" spans="1:16" ht="24" customHeight="1" x14ac:dyDescent="0.3">
      <c r="A146" s="49" t="s">
        <v>116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55"/>
    </row>
    <row r="147" spans="1:16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2"/>
    </row>
    <row r="148" spans="1:16" ht="27" customHeight="1" x14ac:dyDescent="0.25">
      <c r="A148" s="44" t="s">
        <v>110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1"/>
    </row>
    <row r="149" spans="1:16" ht="20.25" customHeight="1" x14ac:dyDescent="0.25">
      <c r="A149" s="1" t="s">
        <v>157</v>
      </c>
      <c r="B149" s="2">
        <v>1997</v>
      </c>
      <c r="C149" s="1" t="s">
        <v>81</v>
      </c>
      <c r="D149" s="8">
        <v>20</v>
      </c>
      <c r="E149" s="1">
        <v>0.14000000000000001</v>
      </c>
      <c r="F149" s="1">
        <v>0.02</v>
      </c>
      <c r="G149" s="1">
        <v>0.38</v>
      </c>
      <c r="H149" s="1">
        <v>2.2000000000000002</v>
      </c>
      <c r="I149" s="1">
        <v>26.32</v>
      </c>
      <c r="J149" s="1">
        <v>0.1</v>
      </c>
      <c r="K149" s="1">
        <v>2.8</v>
      </c>
      <c r="L149" s="1">
        <v>72</v>
      </c>
      <c r="M149" s="1">
        <v>0.06</v>
      </c>
      <c r="N149" s="1">
        <v>1.4</v>
      </c>
      <c r="O149" s="1">
        <v>0</v>
      </c>
      <c r="P149" s="3">
        <v>0.02</v>
      </c>
    </row>
    <row r="150" spans="1:16" ht="21.75" customHeight="1" x14ac:dyDescent="0.25">
      <c r="A150" s="40" t="s">
        <v>179</v>
      </c>
      <c r="B150" s="42" t="s">
        <v>180</v>
      </c>
      <c r="C150" s="1" t="s">
        <v>82</v>
      </c>
      <c r="D150" s="8" t="s">
        <v>54</v>
      </c>
      <c r="E150" s="1">
        <v>13.6</v>
      </c>
      <c r="F150" s="1">
        <v>12.96</v>
      </c>
      <c r="G150" s="1">
        <v>20.32</v>
      </c>
      <c r="H150" s="1">
        <v>282.8</v>
      </c>
      <c r="I150" s="1">
        <v>105.2</v>
      </c>
      <c r="J150" s="1">
        <v>0.96</v>
      </c>
      <c r="K150" s="1">
        <v>13.2</v>
      </c>
      <c r="L150" s="1">
        <v>121</v>
      </c>
      <c r="M150" s="1">
        <v>0.156</v>
      </c>
      <c r="N150" s="1">
        <v>0.16</v>
      </c>
      <c r="O150" s="1">
        <v>0.16</v>
      </c>
      <c r="P150" s="3">
        <v>0.38</v>
      </c>
    </row>
    <row r="151" spans="1:16" ht="23.25" customHeight="1" x14ac:dyDescent="0.25">
      <c r="A151" s="1" t="s">
        <v>151</v>
      </c>
      <c r="B151" s="2">
        <v>1994</v>
      </c>
      <c r="C151" s="1" t="s">
        <v>83</v>
      </c>
      <c r="D151" s="8">
        <v>150</v>
      </c>
      <c r="E151" s="1">
        <v>4.9000000000000004</v>
      </c>
      <c r="F151" s="1">
        <v>4.79</v>
      </c>
      <c r="G151" s="1">
        <v>21.9</v>
      </c>
      <c r="H151" s="1">
        <v>121.5</v>
      </c>
      <c r="I151" s="1">
        <v>70.3</v>
      </c>
      <c r="J151" s="1">
        <v>1</v>
      </c>
      <c r="K151" s="1">
        <v>20</v>
      </c>
      <c r="L151" s="1">
        <v>109</v>
      </c>
      <c r="M151" s="1">
        <v>0.15</v>
      </c>
      <c r="N151" s="1">
        <v>5.6</v>
      </c>
      <c r="O151" s="1">
        <v>7.0000000000000007E-2</v>
      </c>
      <c r="P151" s="3">
        <v>0.2</v>
      </c>
    </row>
    <row r="152" spans="1:16" ht="21" customHeight="1" x14ac:dyDescent="0.25">
      <c r="A152" s="1"/>
      <c r="B152" s="2"/>
      <c r="C152" s="1" t="s">
        <v>50</v>
      </c>
      <c r="D152" s="8">
        <v>60</v>
      </c>
      <c r="E152" s="1">
        <v>4.08</v>
      </c>
      <c r="F152" s="1">
        <v>0.78</v>
      </c>
      <c r="G152" s="1">
        <v>22.1</v>
      </c>
      <c r="H152" s="1">
        <v>120.6</v>
      </c>
      <c r="I152" s="1">
        <v>32.200000000000003</v>
      </c>
      <c r="J152" s="1">
        <v>2.34</v>
      </c>
      <c r="K152" s="1">
        <v>28.3</v>
      </c>
      <c r="L152" s="1">
        <v>108.3</v>
      </c>
      <c r="M152" s="1">
        <v>0.108</v>
      </c>
      <c r="N152" s="1">
        <v>26.4</v>
      </c>
      <c r="O152" s="1">
        <v>0</v>
      </c>
      <c r="P152" s="3">
        <v>0.64</v>
      </c>
    </row>
    <row r="153" spans="1:16" x14ac:dyDescent="0.25">
      <c r="A153" s="1" t="s">
        <v>181</v>
      </c>
      <c r="B153" s="2">
        <v>1994</v>
      </c>
      <c r="C153" s="1" t="s">
        <v>84</v>
      </c>
      <c r="D153" s="8">
        <v>200</v>
      </c>
      <c r="E153" s="1">
        <v>0</v>
      </c>
      <c r="F153" s="1">
        <v>0</v>
      </c>
      <c r="G153" s="1">
        <v>19</v>
      </c>
      <c r="H153" s="1">
        <v>56</v>
      </c>
      <c r="I153" s="1">
        <v>42</v>
      </c>
      <c r="J153" s="1">
        <v>0.8</v>
      </c>
      <c r="K153" s="1">
        <v>12</v>
      </c>
      <c r="L153" s="1">
        <v>29</v>
      </c>
      <c r="M153" s="1">
        <v>0</v>
      </c>
      <c r="N153" s="1">
        <v>0</v>
      </c>
      <c r="O153" s="1">
        <v>0</v>
      </c>
      <c r="P153" s="3">
        <v>0</v>
      </c>
    </row>
    <row r="154" spans="1:16" ht="30" customHeight="1" x14ac:dyDescent="0.25">
      <c r="A154" s="10"/>
      <c r="B154" s="10"/>
      <c r="C154" s="11" t="s">
        <v>18</v>
      </c>
      <c r="D154" s="10"/>
      <c r="E154" s="10">
        <f t="shared" ref="E154:P154" si="24">SUM(E149:E153)</f>
        <v>22.72</v>
      </c>
      <c r="F154" s="10">
        <f t="shared" si="24"/>
        <v>18.55</v>
      </c>
      <c r="G154" s="10">
        <f t="shared" si="24"/>
        <v>83.699999999999989</v>
      </c>
      <c r="H154" s="10">
        <f t="shared" si="24"/>
        <v>583.1</v>
      </c>
      <c r="I154" s="10">
        <f t="shared" si="24"/>
        <v>276.02</v>
      </c>
      <c r="J154" s="10">
        <f t="shared" si="24"/>
        <v>5.2</v>
      </c>
      <c r="K154" s="10">
        <f t="shared" si="24"/>
        <v>76.3</v>
      </c>
      <c r="L154" s="10">
        <f t="shared" si="24"/>
        <v>439.3</v>
      </c>
      <c r="M154" s="10">
        <f t="shared" si="24"/>
        <v>0.47399999999999998</v>
      </c>
      <c r="N154" s="10">
        <f t="shared" si="24"/>
        <v>33.559999999999995</v>
      </c>
      <c r="O154" s="10">
        <f t="shared" si="24"/>
        <v>0.23</v>
      </c>
      <c r="P154" s="10">
        <f t="shared" si="24"/>
        <v>1.2400000000000002</v>
      </c>
    </row>
    <row r="155" spans="1:16" ht="21" customHeight="1" x14ac:dyDescent="0.25">
      <c r="A155" s="44" t="s">
        <v>19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1"/>
    </row>
    <row r="156" spans="1:16" ht="23.25" customHeight="1" x14ac:dyDescent="0.25">
      <c r="A156" s="1" t="s">
        <v>177</v>
      </c>
      <c r="B156" s="2">
        <v>1997</v>
      </c>
      <c r="C156" s="3" t="s">
        <v>85</v>
      </c>
      <c r="D156" s="25">
        <v>100</v>
      </c>
      <c r="E156" s="3">
        <v>1.8</v>
      </c>
      <c r="F156" s="3">
        <v>2.1</v>
      </c>
      <c r="G156" s="3">
        <v>5.6</v>
      </c>
      <c r="H156" s="3">
        <v>73</v>
      </c>
      <c r="I156" s="3">
        <v>69</v>
      </c>
      <c r="J156" s="3">
        <v>1.1000000000000001</v>
      </c>
      <c r="K156" s="3">
        <v>13</v>
      </c>
      <c r="L156" s="3">
        <v>144</v>
      </c>
      <c r="M156" s="3">
        <v>0.04</v>
      </c>
      <c r="N156" s="3">
        <v>8.4</v>
      </c>
      <c r="O156" s="3">
        <v>7.0000000000000007E-2</v>
      </c>
      <c r="P156" s="3">
        <v>1.1000000000000001</v>
      </c>
    </row>
    <row r="157" spans="1:16" ht="21.75" customHeight="1" x14ac:dyDescent="0.25">
      <c r="A157" s="1" t="s">
        <v>182</v>
      </c>
      <c r="B157" s="2">
        <v>1994</v>
      </c>
      <c r="C157" s="3" t="s">
        <v>58</v>
      </c>
      <c r="D157" s="25" t="s">
        <v>46</v>
      </c>
      <c r="E157" s="3">
        <v>4.3</v>
      </c>
      <c r="F157" s="3">
        <v>7</v>
      </c>
      <c r="G157" s="3">
        <v>11.16</v>
      </c>
      <c r="H157" s="3">
        <v>149</v>
      </c>
      <c r="I157" s="3">
        <v>192</v>
      </c>
      <c r="J157" s="3">
        <v>0.4</v>
      </c>
      <c r="K157" s="3">
        <v>6.4</v>
      </c>
      <c r="L157" s="3">
        <v>153</v>
      </c>
      <c r="M157" s="3">
        <v>0.1</v>
      </c>
      <c r="N157" s="3">
        <v>1.8</v>
      </c>
      <c r="O157" s="3">
        <v>0.11</v>
      </c>
      <c r="P157" s="3">
        <v>0.8</v>
      </c>
    </row>
    <row r="158" spans="1:16" ht="21" customHeight="1" x14ac:dyDescent="0.25">
      <c r="A158" s="1" t="s">
        <v>183</v>
      </c>
      <c r="B158" s="2">
        <v>1997</v>
      </c>
      <c r="C158" s="3" t="s">
        <v>86</v>
      </c>
      <c r="D158" s="25">
        <v>80</v>
      </c>
      <c r="E158" s="3">
        <v>12.96</v>
      </c>
      <c r="F158" s="3">
        <v>11.74</v>
      </c>
      <c r="G158" s="3">
        <v>0</v>
      </c>
      <c r="H158" s="3">
        <v>194</v>
      </c>
      <c r="I158" s="3">
        <v>67.3</v>
      </c>
      <c r="J158" s="3">
        <v>0.47</v>
      </c>
      <c r="K158" s="3">
        <v>7.2</v>
      </c>
      <c r="L158" s="3">
        <v>194</v>
      </c>
      <c r="M158" s="3">
        <v>0.21</v>
      </c>
      <c r="N158" s="3">
        <v>8.9600000000000009</v>
      </c>
      <c r="O158" s="3">
        <v>0</v>
      </c>
      <c r="P158" s="3">
        <v>0.67</v>
      </c>
    </row>
    <row r="159" spans="1:16" ht="21.75" customHeight="1" x14ac:dyDescent="0.25">
      <c r="A159" s="1" t="s">
        <v>165</v>
      </c>
      <c r="B159" s="2">
        <v>1994</v>
      </c>
      <c r="C159" s="3" t="s">
        <v>87</v>
      </c>
      <c r="D159" s="25">
        <v>150</v>
      </c>
      <c r="E159" s="3">
        <v>4.9000000000000004</v>
      </c>
      <c r="F159" s="3">
        <v>5.0999999999999996</v>
      </c>
      <c r="G159" s="3">
        <v>21.9</v>
      </c>
      <c r="H159" s="3">
        <v>151.5</v>
      </c>
      <c r="I159" s="3">
        <v>41</v>
      </c>
      <c r="J159" s="3">
        <v>0.6</v>
      </c>
      <c r="K159" s="3">
        <v>16.5</v>
      </c>
      <c r="L159" s="3">
        <v>118</v>
      </c>
      <c r="M159" s="3">
        <v>0.12</v>
      </c>
      <c r="N159" s="3">
        <v>0</v>
      </c>
      <c r="O159" s="3">
        <v>0</v>
      </c>
      <c r="P159" s="3">
        <v>0.65</v>
      </c>
    </row>
    <row r="160" spans="1:16" ht="22.5" customHeight="1" x14ac:dyDescent="0.25">
      <c r="A160" s="1" t="s">
        <v>184</v>
      </c>
      <c r="B160" s="2">
        <v>1997</v>
      </c>
      <c r="C160" s="3" t="s">
        <v>88</v>
      </c>
      <c r="D160" s="25">
        <v>200</v>
      </c>
      <c r="E160" s="3">
        <v>1.2</v>
      </c>
      <c r="F160" s="3">
        <v>0</v>
      </c>
      <c r="G160" s="3">
        <v>31.6</v>
      </c>
      <c r="H160" s="3">
        <v>126</v>
      </c>
      <c r="I160" s="3">
        <v>33</v>
      </c>
      <c r="J160" s="3">
        <v>0.4</v>
      </c>
      <c r="K160" s="3">
        <v>24</v>
      </c>
      <c r="L160" s="3">
        <v>90</v>
      </c>
      <c r="M160" s="3">
        <v>0.04</v>
      </c>
      <c r="N160" s="3">
        <v>16.8</v>
      </c>
      <c r="O160" s="3">
        <v>0</v>
      </c>
      <c r="P160" s="3">
        <v>1.6</v>
      </c>
    </row>
    <row r="161" spans="1:16" ht="21.75" customHeight="1" x14ac:dyDescent="0.25">
      <c r="A161" s="1"/>
      <c r="B161" s="2"/>
      <c r="C161" s="3" t="s">
        <v>28</v>
      </c>
      <c r="D161" s="25">
        <v>60</v>
      </c>
      <c r="E161" s="3">
        <v>4.08</v>
      </c>
      <c r="F161" s="3">
        <v>0.78</v>
      </c>
      <c r="G161" s="3">
        <v>27.12</v>
      </c>
      <c r="H161" s="3">
        <v>120.6</v>
      </c>
      <c r="I161" s="3">
        <v>32.200000000000003</v>
      </c>
      <c r="J161" s="3">
        <v>2.34</v>
      </c>
      <c r="K161" s="3">
        <v>28.3</v>
      </c>
      <c r="L161" s="3">
        <v>108.3</v>
      </c>
      <c r="M161" s="3">
        <v>0.108</v>
      </c>
      <c r="N161" s="3">
        <v>0</v>
      </c>
      <c r="O161" s="3">
        <v>0</v>
      </c>
      <c r="P161" s="3">
        <v>0.84</v>
      </c>
    </row>
    <row r="162" spans="1:16" ht="21.75" customHeight="1" x14ac:dyDescent="0.25">
      <c r="A162" s="54" t="s">
        <v>18</v>
      </c>
      <c r="B162" s="54"/>
      <c r="C162" s="54"/>
      <c r="D162" s="15"/>
      <c r="E162" s="10">
        <f t="shared" ref="E162:P162" si="25">SUM(E156:E161)</f>
        <v>29.240000000000002</v>
      </c>
      <c r="F162" s="10">
        <f t="shared" si="25"/>
        <v>26.72</v>
      </c>
      <c r="G162" s="10">
        <f t="shared" si="25"/>
        <v>97.38</v>
      </c>
      <c r="H162" s="10">
        <f t="shared" si="25"/>
        <v>814.1</v>
      </c>
      <c r="I162" s="10">
        <f t="shared" si="25"/>
        <v>434.5</v>
      </c>
      <c r="J162" s="10">
        <f t="shared" si="25"/>
        <v>5.31</v>
      </c>
      <c r="K162" s="10">
        <f t="shared" si="25"/>
        <v>95.399999999999991</v>
      </c>
      <c r="L162" s="10">
        <f t="shared" si="25"/>
        <v>807.3</v>
      </c>
      <c r="M162" s="10">
        <f t="shared" si="25"/>
        <v>0.61799999999999999</v>
      </c>
      <c r="N162" s="10">
        <f t="shared" si="25"/>
        <v>35.960000000000008</v>
      </c>
      <c r="O162" s="10">
        <f t="shared" si="25"/>
        <v>0.18</v>
      </c>
      <c r="P162" s="10">
        <f t="shared" si="25"/>
        <v>5.66</v>
      </c>
    </row>
    <row r="163" spans="1:16" ht="21.75" customHeight="1" x14ac:dyDescent="0.25">
      <c r="A163" s="51" t="s">
        <v>122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</row>
    <row r="164" spans="1:16" ht="21.75" customHeight="1" x14ac:dyDescent="0.25">
      <c r="A164" s="27" t="s">
        <v>173</v>
      </c>
      <c r="B164" s="41">
        <v>1997</v>
      </c>
      <c r="C164" s="29" t="s">
        <v>131</v>
      </c>
      <c r="D164" s="30">
        <v>200</v>
      </c>
      <c r="E164" s="18">
        <v>0.68</v>
      </c>
      <c r="F164" s="18">
        <v>0.28000000000000003</v>
      </c>
      <c r="G164" s="18">
        <v>24.63</v>
      </c>
      <c r="H164" s="18">
        <v>116.65</v>
      </c>
      <c r="I164" s="18">
        <v>42.2</v>
      </c>
      <c r="J164" s="18">
        <v>0.06</v>
      </c>
      <c r="K164" s="18">
        <v>180</v>
      </c>
      <c r="L164" s="18">
        <v>59</v>
      </c>
      <c r="M164" s="18">
        <v>12.45</v>
      </c>
      <c r="N164" s="18">
        <v>3.4</v>
      </c>
      <c r="O164" s="18">
        <v>3.4</v>
      </c>
      <c r="P164" s="18">
        <v>0.65</v>
      </c>
    </row>
    <row r="165" spans="1:16" ht="21.75" customHeight="1" x14ac:dyDescent="0.25">
      <c r="A165" s="27"/>
      <c r="B165" s="27"/>
      <c r="C165" s="29" t="s">
        <v>132</v>
      </c>
      <c r="D165" s="30">
        <v>50</v>
      </c>
      <c r="E165" s="18">
        <v>1.4</v>
      </c>
      <c r="F165" s="18">
        <v>1.66</v>
      </c>
      <c r="G165" s="18">
        <v>38.659999999999997</v>
      </c>
      <c r="H165" s="18">
        <v>177</v>
      </c>
      <c r="I165" s="18">
        <v>32.5</v>
      </c>
      <c r="J165" s="18">
        <v>0.02</v>
      </c>
      <c r="K165" s="18">
        <v>2.1</v>
      </c>
      <c r="L165" s="18">
        <v>69.010000000000005</v>
      </c>
      <c r="M165" s="18">
        <v>8</v>
      </c>
      <c r="N165" s="18">
        <v>18</v>
      </c>
      <c r="O165" s="18">
        <v>3</v>
      </c>
      <c r="P165" s="18">
        <v>0.76</v>
      </c>
    </row>
    <row r="166" spans="1:16" ht="21.75" customHeight="1" x14ac:dyDescent="0.25">
      <c r="A166" s="27"/>
      <c r="B166" s="27"/>
      <c r="C166" s="27"/>
      <c r="D166" s="28"/>
      <c r="E166" s="22">
        <f>SUM(E164:E165)</f>
        <v>2.08</v>
      </c>
      <c r="F166" s="22">
        <f t="shared" ref="F166:P166" si="26">SUM(F164:F165)</f>
        <v>1.94</v>
      </c>
      <c r="G166" s="22">
        <f t="shared" si="26"/>
        <v>63.289999999999992</v>
      </c>
      <c r="H166" s="22">
        <f t="shared" si="26"/>
        <v>293.64999999999998</v>
      </c>
      <c r="I166" s="22">
        <f t="shared" si="26"/>
        <v>74.7</v>
      </c>
      <c r="J166" s="22">
        <f t="shared" si="26"/>
        <v>0.08</v>
      </c>
      <c r="K166" s="22">
        <f t="shared" si="26"/>
        <v>182.1</v>
      </c>
      <c r="L166" s="22">
        <f t="shared" si="26"/>
        <v>128.01</v>
      </c>
      <c r="M166" s="22">
        <f t="shared" si="26"/>
        <v>20.45</v>
      </c>
      <c r="N166" s="22">
        <f t="shared" si="26"/>
        <v>21.4</v>
      </c>
      <c r="O166" s="22">
        <f t="shared" si="26"/>
        <v>6.4</v>
      </c>
      <c r="P166" s="22">
        <f t="shared" si="26"/>
        <v>1.4100000000000001</v>
      </c>
    </row>
    <row r="167" spans="1:16" ht="22.5" customHeight="1" x14ac:dyDescent="0.25">
      <c r="A167" s="57" t="s">
        <v>21</v>
      </c>
      <c r="B167" s="57"/>
      <c r="C167" s="57"/>
      <c r="D167" s="22"/>
      <c r="E167" s="22">
        <f>E154+E162+E166</f>
        <v>54.04</v>
      </c>
      <c r="F167" s="22">
        <f t="shared" ref="F167:P167" si="27">F154+F162+F166</f>
        <v>47.209999999999994</v>
      </c>
      <c r="G167" s="22">
        <f t="shared" si="27"/>
        <v>244.36999999999998</v>
      </c>
      <c r="H167" s="22">
        <f t="shared" si="27"/>
        <v>1690.85</v>
      </c>
      <c r="I167" s="22">
        <f t="shared" si="27"/>
        <v>785.22</v>
      </c>
      <c r="J167" s="22">
        <f t="shared" si="27"/>
        <v>10.59</v>
      </c>
      <c r="K167" s="22">
        <f t="shared" si="27"/>
        <v>353.79999999999995</v>
      </c>
      <c r="L167" s="22">
        <f t="shared" si="27"/>
        <v>1374.61</v>
      </c>
      <c r="M167" s="22">
        <f t="shared" si="27"/>
        <v>21.541999999999998</v>
      </c>
      <c r="N167" s="22">
        <f t="shared" si="27"/>
        <v>90.920000000000016</v>
      </c>
      <c r="O167" s="22">
        <f t="shared" si="27"/>
        <v>6.8100000000000005</v>
      </c>
      <c r="P167" s="22">
        <f t="shared" si="27"/>
        <v>8.31</v>
      </c>
    </row>
    <row r="168" spans="1:16" ht="23.25" customHeight="1" x14ac:dyDescent="0.3">
      <c r="A168" s="49" t="s">
        <v>117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55"/>
    </row>
    <row r="169" spans="1:16" ht="23.25" customHeight="1" x14ac:dyDescent="0.25">
      <c r="A169" s="44" t="s">
        <v>110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1"/>
    </row>
    <row r="170" spans="1:16" ht="21.75" customHeight="1" x14ac:dyDescent="0.25">
      <c r="A170" s="1"/>
      <c r="B170" s="2" t="s">
        <v>17</v>
      </c>
      <c r="C170" s="1" t="s">
        <v>89</v>
      </c>
      <c r="D170" s="8">
        <v>30</v>
      </c>
      <c r="E170" s="1">
        <v>0.86</v>
      </c>
      <c r="F170" s="1">
        <v>0.18</v>
      </c>
      <c r="G170" s="1">
        <v>2.97</v>
      </c>
      <c r="H170" s="1">
        <v>17.34</v>
      </c>
      <c r="I170" s="1">
        <v>19.3</v>
      </c>
      <c r="J170" s="1">
        <v>0.12</v>
      </c>
      <c r="K170" s="1">
        <v>3</v>
      </c>
      <c r="L170" s="1">
        <v>63.2</v>
      </c>
      <c r="M170" s="1">
        <v>3.3000000000000002E-2</v>
      </c>
      <c r="N170" s="1">
        <v>3</v>
      </c>
      <c r="O170" s="1">
        <v>0</v>
      </c>
      <c r="P170" s="3">
        <v>0.03</v>
      </c>
    </row>
    <row r="171" spans="1:16" ht="23.25" customHeight="1" x14ac:dyDescent="0.25">
      <c r="A171" s="1" t="s">
        <v>185</v>
      </c>
      <c r="B171" s="2">
        <v>1994</v>
      </c>
      <c r="C171" s="1" t="s">
        <v>90</v>
      </c>
      <c r="D171" s="8">
        <v>180</v>
      </c>
      <c r="E171" s="1">
        <v>13.68</v>
      </c>
      <c r="F171" s="1">
        <v>15.6</v>
      </c>
      <c r="G171" s="1">
        <v>24.6</v>
      </c>
      <c r="H171" s="1">
        <v>297</v>
      </c>
      <c r="I171" s="1">
        <v>122.3</v>
      </c>
      <c r="J171" s="1">
        <v>0.35</v>
      </c>
      <c r="K171" s="1">
        <v>17.600000000000001</v>
      </c>
      <c r="L171" s="1">
        <v>142.4</v>
      </c>
      <c r="M171" s="1">
        <v>0.17599999999999999</v>
      </c>
      <c r="N171" s="1">
        <v>0</v>
      </c>
      <c r="O171" s="1">
        <v>4.1000000000000002E-2</v>
      </c>
      <c r="P171" s="3">
        <v>0.63</v>
      </c>
    </row>
    <row r="172" spans="1:16" ht="25.5" customHeight="1" x14ac:dyDescent="0.25">
      <c r="A172" s="1"/>
      <c r="B172" s="2"/>
      <c r="C172" s="1" t="s">
        <v>28</v>
      </c>
      <c r="D172" s="8">
        <v>30</v>
      </c>
      <c r="E172" s="1">
        <v>2.04</v>
      </c>
      <c r="F172" s="1">
        <v>0.39</v>
      </c>
      <c r="G172" s="1">
        <v>13.56</v>
      </c>
      <c r="H172" s="1">
        <v>60.3</v>
      </c>
      <c r="I172" s="1">
        <v>42.3</v>
      </c>
      <c r="J172" s="1">
        <v>1.17</v>
      </c>
      <c r="K172" s="1">
        <v>14.7</v>
      </c>
      <c r="L172" s="1">
        <v>108.3</v>
      </c>
      <c r="M172" s="1">
        <v>5.3999999999999999E-2</v>
      </c>
      <c r="N172" s="1">
        <v>0</v>
      </c>
      <c r="O172" s="1">
        <v>0</v>
      </c>
      <c r="P172" s="3">
        <v>0.32</v>
      </c>
    </row>
    <row r="173" spans="1:16" ht="22.5" customHeight="1" x14ac:dyDescent="0.25">
      <c r="A173" s="1" t="s">
        <v>146</v>
      </c>
      <c r="B173" s="2">
        <v>1994</v>
      </c>
      <c r="C173" s="1" t="s">
        <v>29</v>
      </c>
      <c r="D173" s="8">
        <v>200</v>
      </c>
      <c r="E173" s="1">
        <v>3.46</v>
      </c>
      <c r="F173" s="1">
        <v>1.23</v>
      </c>
      <c r="G173" s="1">
        <v>28.6</v>
      </c>
      <c r="H173" s="1">
        <v>91.7</v>
      </c>
      <c r="I173" s="1">
        <v>101</v>
      </c>
      <c r="J173" s="1">
        <v>0.7</v>
      </c>
      <c r="K173" s="1">
        <v>11</v>
      </c>
      <c r="L173" s="1">
        <v>126</v>
      </c>
      <c r="M173" s="1">
        <v>7.0000000000000007E-2</v>
      </c>
      <c r="N173" s="1">
        <v>3.5000000000000003E-2</v>
      </c>
      <c r="O173" s="1">
        <v>2.4</v>
      </c>
      <c r="P173" s="3">
        <v>0.1</v>
      </c>
    </row>
    <row r="174" spans="1:16" ht="22.5" customHeight="1" x14ac:dyDescent="0.25">
      <c r="A174" s="1"/>
      <c r="B174" s="2" t="s">
        <v>17</v>
      </c>
      <c r="C174" s="1" t="s">
        <v>56</v>
      </c>
      <c r="D174" s="8">
        <v>20</v>
      </c>
      <c r="E174" s="1">
        <v>1.5</v>
      </c>
      <c r="F174" s="1">
        <v>1.96</v>
      </c>
      <c r="G174" s="1">
        <v>14.88</v>
      </c>
      <c r="H174" s="1">
        <v>81.400000000000006</v>
      </c>
      <c r="I174" s="1">
        <v>35.799999999999997</v>
      </c>
      <c r="J174" s="1">
        <v>0.32</v>
      </c>
      <c r="K174" s="1">
        <v>4</v>
      </c>
      <c r="L174" s="1">
        <v>89</v>
      </c>
      <c r="M174" s="1">
        <v>1.6E-2</v>
      </c>
      <c r="N174" s="1">
        <v>0</v>
      </c>
      <c r="O174" s="1">
        <v>0.06</v>
      </c>
      <c r="P174" s="3">
        <v>0.7</v>
      </c>
    </row>
    <row r="175" spans="1:16" ht="19.5" customHeight="1" x14ac:dyDescent="0.25">
      <c r="A175" s="10"/>
      <c r="B175" s="10"/>
      <c r="C175" s="11" t="s">
        <v>18</v>
      </c>
      <c r="D175" s="15"/>
      <c r="E175" s="10">
        <f t="shared" ref="E175:P175" si="28">SUM(E170:E174)</f>
        <v>21.54</v>
      </c>
      <c r="F175" s="10">
        <f t="shared" si="28"/>
        <v>19.36</v>
      </c>
      <c r="G175" s="10">
        <f t="shared" si="28"/>
        <v>84.61</v>
      </c>
      <c r="H175" s="10">
        <f t="shared" si="28"/>
        <v>547.74</v>
      </c>
      <c r="I175" s="10">
        <f t="shared" si="28"/>
        <v>320.7</v>
      </c>
      <c r="J175" s="10">
        <f t="shared" si="28"/>
        <v>2.6599999999999997</v>
      </c>
      <c r="K175" s="10">
        <f t="shared" si="28"/>
        <v>50.3</v>
      </c>
      <c r="L175" s="10">
        <f t="shared" si="28"/>
        <v>528.90000000000009</v>
      </c>
      <c r="M175" s="10">
        <f t="shared" si="28"/>
        <v>0.34900000000000003</v>
      </c>
      <c r="N175" s="10">
        <f t="shared" si="28"/>
        <v>3.0350000000000001</v>
      </c>
      <c r="O175" s="10">
        <f t="shared" si="28"/>
        <v>2.5009999999999999</v>
      </c>
      <c r="P175" s="10">
        <f t="shared" si="28"/>
        <v>1.78</v>
      </c>
    </row>
    <row r="176" spans="1:16" ht="21.75" customHeight="1" x14ac:dyDescent="0.25">
      <c r="A176" s="44" t="s">
        <v>19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1"/>
    </row>
    <row r="177" spans="1:16" ht="24" customHeight="1" x14ac:dyDescent="0.25">
      <c r="A177" s="1" t="s">
        <v>171</v>
      </c>
      <c r="B177" s="2" t="s">
        <v>193</v>
      </c>
      <c r="C177" s="3" t="s">
        <v>91</v>
      </c>
      <c r="D177" s="25">
        <v>100</v>
      </c>
      <c r="E177" s="3">
        <v>3.69</v>
      </c>
      <c r="F177" s="3">
        <v>9.3699999999999992</v>
      </c>
      <c r="G177" s="3">
        <v>3.72</v>
      </c>
      <c r="H177" s="3">
        <v>111.05</v>
      </c>
      <c r="I177" s="3">
        <v>26.3</v>
      </c>
      <c r="J177" s="3">
        <v>0.2</v>
      </c>
      <c r="K177" s="3">
        <v>15.6</v>
      </c>
      <c r="L177" s="3">
        <v>96</v>
      </c>
      <c r="M177" s="3">
        <v>5.7000000000000002E-2</v>
      </c>
      <c r="N177" s="3">
        <v>6.3</v>
      </c>
      <c r="O177" s="3">
        <v>0.05</v>
      </c>
      <c r="P177" s="3">
        <v>1.58</v>
      </c>
    </row>
    <row r="178" spans="1:16" ht="30.75" customHeight="1" x14ac:dyDescent="0.25">
      <c r="A178" s="1" t="s">
        <v>186</v>
      </c>
      <c r="B178" s="2">
        <v>1994</v>
      </c>
      <c r="C178" s="3" t="s">
        <v>92</v>
      </c>
      <c r="D178" s="25">
        <v>200</v>
      </c>
      <c r="E178" s="3">
        <v>2.6</v>
      </c>
      <c r="F178" s="3">
        <v>6.2</v>
      </c>
      <c r="G178" s="3">
        <v>17.3</v>
      </c>
      <c r="H178" s="3">
        <v>185</v>
      </c>
      <c r="I178" s="3">
        <v>162</v>
      </c>
      <c r="J178" s="3">
        <v>0.32</v>
      </c>
      <c r="K178" s="3">
        <v>16</v>
      </c>
      <c r="L178" s="3">
        <v>238</v>
      </c>
      <c r="M178" s="3">
        <v>0.09</v>
      </c>
      <c r="N178" s="3">
        <v>1</v>
      </c>
      <c r="O178" s="3">
        <v>0</v>
      </c>
      <c r="P178" s="3">
        <v>0.2</v>
      </c>
    </row>
    <row r="179" spans="1:16" ht="21.75" customHeight="1" x14ac:dyDescent="0.25">
      <c r="A179" s="1" t="s">
        <v>161</v>
      </c>
      <c r="B179" s="2">
        <v>1994</v>
      </c>
      <c r="C179" s="3" t="s">
        <v>93</v>
      </c>
      <c r="D179" s="25" t="s">
        <v>54</v>
      </c>
      <c r="E179" s="3">
        <v>8.1999999999999993</v>
      </c>
      <c r="F179" s="3">
        <v>8.7200000000000006</v>
      </c>
      <c r="G179" s="3">
        <v>9.84</v>
      </c>
      <c r="H179" s="3">
        <v>173.6</v>
      </c>
      <c r="I179" s="3">
        <v>65</v>
      </c>
      <c r="J179" s="3">
        <v>0.87</v>
      </c>
      <c r="K179" s="3">
        <v>4.5</v>
      </c>
      <c r="L179" s="3">
        <v>139.6</v>
      </c>
      <c r="M179" s="3">
        <v>9.5000000000000001E-2</v>
      </c>
      <c r="N179" s="3">
        <v>6.35</v>
      </c>
      <c r="O179" s="3">
        <v>0.26</v>
      </c>
      <c r="P179" s="3">
        <v>1.5</v>
      </c>
    </row>
    <row r="180" spans="1:16" ht="21" customHeight="1" x14ac:dyDescent="0.25">
      <c r="A180" s="1" t="s">
        <v>155</v>
      </c>
      <c r="B180" s="2">
        <v>1994</v>
      </c>
      <c r="C180" s="3" t="s">
        <v>74</v>
      </c>
      <c r="D180" s="25">
        <v>150</v>
      </c>
      <c r="E180" s="3">
        <v>5.4</v>
      </c>
      <c r="F180" s="3">
        <v>1.6</v>
      </c>
      <c r="G180" s="3">
        <v>38</v>
      </c>
      <c r="H180" s="3">
        <v>147</v>
      </c>
      <c r="I180" s="3">
        <v>10</v>
      </c>
      <c r="J180" s="3">
        <v>0.3</v>
      </c>
      <c r="K180" s="3">
        <v>6</v>
      </c>
      <c r="L180" s="3">
        <v>76</v>
      </c>
      <c r="M180" s="3">
        <v>0.06</v>
      </c>
      <c r="N180" s="3">
        <v>0</v>
      </c>
      <c r="O180" s="3">
        <v>0</v>
      </c>
      <c r="P180" s="3">
        <v>0.4</v>
      </c>
    </row>
    <row r="181" spans="1:16" ht="24" customHeight="1" x14ac:dyDescent="0.25">
      <c r="A181" s="1" t="s">
        <v>169</v>
      </c>
      <c r="B181" s="2">
        <v>1994</v>
      </c>
      <c r="C181" s="3" t="s">
        <v>69</v>
      </c>
      <c r="D181" s="25">
        <v>200</v>
      </c>
      <c r="E181" s="3">
        <v>3</v>
      </c>
      <c r="F181" s="3">
        <v>4.95</v>
      </c>
      <c r="G181" s="3">
        <v>17.2</v>
      </c>
      <c r="H181" s="3">
        <v>112.5</v>
      </c>
      <c r="I181" s="3">
        <v>97</v>
      </c>
      <c r="J181" s="3">
        <v>1.2</v>
      </c>
      <c r="K181" s="3">
        <v>17.100000000000001</v>
      </c>
      <c r="L181" s="3">
        <v>80</v>
      </c>
      <c r="M181" s="3">
        <v>4.4999999999999998E-2</v>
      </c>
      <c r="N181" s="3">
        <v>16.8</v>
      </c>
      <c r="O181" s="3">
        <v>0</v>
      </c>
      <c r="P181" s="3">
        <v>1.1000000000000001</v>
      </c>
    </row>
    <row r="182" spans="1:16" ht="21.75" customHeight="1" x14ac:dyDescent="0.25">
      <c r="A182" s="1"/>
      <c r="B182" s="2"/>
      <c r="C182" s="3" t="s">
        <v>28</v>
      </c>
      <c r="D182" s="25">
        <v>60</v>
      </c>
      <c r="E182" s="3">
        <v>4.08</v>
      </c>
      <c r="F182" s="3">
        <v>0.78</v>
      </c>
      <c r="G182" s="3">
        <v>27.12</v>
      </c>
      <c r="H182" s="3">
        <v>120.6</v>
      </c>
      <c r="I182" s="3">
        <v>32.299999999999997</v>
      </c>
      <c r="J182" s="3">
        <v>2.34</v>
      </c>
      <c r="K182" s="3">
        <v>28.3</v>
      </c>
      <c r="L182" s="3">
        <v>108.3</v>
      </c>
      <c r="M182" s="3">
        <v>0.108</v>
      </c>
      <c r="N182" s="3">
        <v>0</v>
      </c>
      <c r="O182" s="3">
        <v>0</v>
      </c>
      <c r="P182" s="3">
        <v>0.64</v>
      </c>
    </row>
    <row r="183" spans="1:16" ht="21" customHeight="1" x14ac:dyDescent="0.25">
      <c r="A183" s="54" t="s">
        <v>18</v>
      </c>
      <c r="B183" s="54"/>
      <c r="C183" s="54"/>
      <c r="D183" s="10"/>
      <c r="E183" s="10">
        <f t="shared" ref="E183:P183" si="29">SUM(E177:E182)</f>
        <v>26.97</v>
      </c>
      <c r="F183" s="10">
        <f t="shared" si="29"/>
        <v>31.62</v>
      </c>
      <c r="G183" s="10">
        <f t="shared" si="29"/>
        <v>113.18</v>
      </c>
      <c r="H183" s="10">
        <f t="shared" si="29"/>
        <v>849.75</v>
      </c>
      <c r="I183" s="10">
        <f t="shared" si="29"/>
        <v>392.6</v>
      </c>
      <c r="J183" s="10">
        <f t="shared" si="29"/>
        <v>5.23</v>
      </c>
      <c r="K183" s="10">
        <f t="shared" si="29"/>
        <v>87.5</v>
      </c>
      <c r="L183" s="10">
        <f t="shared" si="29"/>
        <v>737.9</v>
      </c>
      <c r="M183" s="10">
        <f t="shared" si="29"/>
        <v>0.45499999999999996</v>
      </c>
      <c r="N183" s="10">
        <f t="shared" si="29"/>
        <v>30.45</v>
      </c>
      <c r="O183" s="10">
        <f t="shared" si="29"/>
        <v>0.31</v>
      </c>
      <c r="P183" s="10">
        <f t="shared" si="29"/>
        <v>5.42</v>
      </c>
    </row>
    <row r="184" spans="1:16" ht="21" customHeight="1" x14ac:dyDescent="0.25">
      <c r="A184" s="51" t="s">
        <v>122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</row>
    <row r="185" spans="1:16" ht="21" customHeight="1" x14ac:dyDescent="0.25">
      <c r="A185" s="27"/>
      <c r="B185" s="27"/>
      <c r="C185" s="29" t="s">
        <v>126</v>
      </c>
      <c r="D185" s="22">
        <v>200</v>
      </c>
      <c r="E185" s="18">
        <v>2.2999999999999998</v>
      </c>
      <c r="F185" s="18">
        <v>0.3</v>
      </c>
      <c r="G185" s="18">
        <v>2.86</v>
      </c>
      <c r="H185" s="18">
        <v>18</v>
      </c>
      <c r="I185" s="18">
        <v>22.8</v>
      </c>
      <c r="J185" s="18">
        <v>0.03</v>
      </c>
      <c r="K185" s="18">
        <v>0.1</v>
      </c>
      <c r="L185" s="18">
        <v>66</v>
      </c>
      <c r="M185" s="18">
        <v>22.4</v>
      </c>
      <c r="N185" s="18">
        <v>17.2</v>
      </c>
      <c r="O185" s="18">
        <v>2.6</v>
      </c>
      <c r="P185" s="18">
        <v>0.02</v>
      </c>
    </row>
    <row r="186" spans="1:16" ht="21" customHeight="1" x14ac:dyDescent="0.25">
      <c r="A186" s="27" t="s">
        <v>187</v>
      </c>
      <c r="B186" s="41">
        <v>1994</v>
      </c>
      <c r="C186" s="29" t="s">
        <v>133</v>
      </c>
      <c r="D186" s="22">
        <v>75</v>
      </c>
      <c r="E186" s="18">
        <v>11.59</v>
      </c>
      <c r="F186" s="18">
        <v>21.56</v>
      </c>
      <c r="G186" s="18">
        <v>25.64</v>
      </c>
      <c r="H186" s="18">
        <v>344.88</v>
      </c>
      <c r="I186" s="18">
        <v>31.8</v>
      </c>
      <c r="J186" s="18">
        <v>0.17</v>
      </c>
      <c r="K186" s="18">
        <v>0.25</v>
      </c>
      <c r="L186" s="18">
        <v>149.5</v>
      </c>
      <c r="M186" s="18">
        <v>89.73</v>
      </c>
      <c r="N186" s="18">
        <v>135.99</v>
      </c>
      <c r="O186" s="18">
        <v>11.2</v>
      </c>
      <c r="P186" s="18">
        <v>0.56000000000000005</v>
      </c>
    </row>
    <row r="187" spans="1:16" ht="21" customHeight="1" x14ac:dyDescent="0.25">
      <c r="A187" s="27"/>
      <c r="B187" s="27"/>
      <c r="C187" s="31" t="s">
        <v>18</v>
      </c>
      <c r="D187" s="18"/>
      <c r="E187" s="22">
        <f>SUM(E185:E186)</f>
        <v>13.89</v>
      </c>
      <c r="F187" s="22">
        <f t="shared" ref="F187:P187" si="30">SUM(F185:F186)</f>
        <v>21.86</v>
      </c>
      <c r="G187" s="22">
        <f t="shared" si="30"/>
        <v>28.5</v>
      </c>
      <c r="H187" s="22">
        <f t="shared" si="30"/>
        <v>362.88</v>
      </c>
      <c r="I187" s="22">
        <f t="shared" si="30"/>
        <v>54.6</v>
      </c>
      <c r="J187" s="22">
        <f t="shared" si="30"/>
        <v>0.2</v>
      </c>
      <c r="K187" s="22">
        <f t="shared" si="30"/>
        <v>0.35</v>
      </c>
      <c r="L187" s="22">
        <f t="shared" si="30"/>
        <v>215.5</v>
      </c>
      <c r="M187" s="22">
        <f t="shared" si="30"/>
        <v>112.13</v>
      </c>
      <c r="N187" s="22">
        <f t="shared" si="30"/>
        <v>153.19</v>
      </c>
      <c r="O187" s="22">
        <f t="shared" si="30"/>
        <v>13.799999999999999</v>
      </c>
      <c r="P187" s="22">
        <f t="shared" si="30"/>
        <v>0.58000000000000007</v>
      </c>
    </row>
    <row r="188" spans="1:16" ht="21.75" customHeight="1" x14ac:dyDescent="0.25">
      <c r="A188" s="57" t="s">
        <v>21</v>
      </c>
      <c r="B188" s="57"/>
      <c r="C188" s="57"/>
      <c r="D188" s="22"/>
      <c r="E188" s="22">
        <f>E175+E183+E187</f>
        <v>62.4</v>
      </c>
      <c r="F188" s="22">
        <f t="shared" ref="F188:P188" si="31">F175+F183+F187</f>
        <v>72.84</v>
      </c>
      <c r="G188" s="22">
        <f t="shared" si="31"/>
        <v>226.29000000000002</v>
      </c>
      <c r="H188" s="22">
        <f t="shared" si="31"/>
        <v>1760.37</v>
      </c>
      <c r="I188" s="22">
        <f t="shared" si="31"/>
        <v>767.9</v>
      </c>
      <c r="J188" s="22">
        <f t="shared" si="31"/>
        <v>8.09</v>
      </c>
      <c r="K188" s="22">
        <f t="shared" si="31"/>
        <v>138.15</v>
      </c>
      <c r="L188" s="22">
        <f t="shared" si="31"/>
        <v>1482.3000000000002</v>
      </c>
      <c r="M188" s="22">
        <f t="shared" si="31"/>
        <v>112.934</v>
      </c>
      <c r="N188" s="22">
        <f t="shared" si="31"/>
        <v>186.67500000000001</v>
      </c>
      <c r="O188" s="22">
        <f t="shared" si="31"/>
        <v>16.610999999999997</v>
      </c>
      <c r="P188" s="22">
        <f t="shared" si="31"/>
        <v>7.78</v>
      </c>
    </row>
    <row r="189" spans="1:16" ht="20.25" customHeight="1" x14ac:dyDescent="0.3">
      <c r="A189" s="49" t="s">
        <v>118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55"/>
    </row>
    <row r="190" spans="1:16" ht="22.5" customHeight="1" x14ac:dyDescent="0.25">
      <c r="A190" s="44" t="s">
        <v>110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1"/>
    </row>
    <row r="191" spans="1:16" ht="21.75" customHeight="1" x14ac:dyDescent="0.25">
      <c r="A191" s="1" t="s">
        <v>144</v>
      </c>
      <c r="B191" s="2">
        <v>1994</v>
      </c>
      <c r="C191" s="1" t="s">
        <v>25</v>
      </c>
      <c r="D191" s="15" t="s">
        <v>26</v>
      </c>
      <c r="E191" s="1">
        <v>5.7</v>
      </c>
      <c r="F191" s="1">
        <v>11.9</v>
      </c>
      <c r="G191" s="1">
        <v>26.8</v>
      </c>
      <c r="H191" s="1">
        <v>250</v>
      </c>
      <c r="I191" s="1">
        <v>143</v>
      </c>
      <c r="J191" s="1">
        <v>1.1000000000000001</v>
      </c>
      <c r="K191" s="1">
        <v>28</v>
      </c>
      <c r="L191" s="1">
        <v>1285</v>
      </c>
      <c r="M191" s="1">
        <v>0.14000000000000001</v>
      </c>
      <c r="N191" s="1">
        <v>0</v>
      </c>
      <c r="O191" s="1">
        <v>0.02</v>
      </c>
      <c r="P191" s="3">
        <v>1.3</v>
      </c>
    </row>
    <row r="192" spans="1:16" ht="18.75" customHeight="1" x14ac:dyDescent="0.25">
      <c r="A192" s="1" t="s">
        <v>145</v>
      </c>
      <c r="B192" s="2">
        <v>1997</v>
      </c>
      <c r="C192" s="1" t="s">
        <v>27</v>
      </c>
      <c r="D192" s="15">
        <v>20</v>
      </c>
      <c r="E192" s="1">
        <v>4.26</v>
      </c>
      <c r="F192" s="1">
        <v>6.72</v>
      </c>
      <c r="G192" s="1">
        <v>0</v>
      </c>
      <c r="H192" s="1">
        <v>123</v>
      </c>
      <c r="I192" s="1">
        <v>180.4</v>
      </c>
      <c r="J192" s="1">
        <v>0.14000000000000001</v>
      </c>
      <c r="K192" s="1">
        <v>11</v>
      </c>
      <c r="L192" s="1">
        <v>133</v>
      </c>
      <c r="M192" s="1">
        <v>6.0000000000000001E-3</v>
      </c>
      <c r="N192" s="1">
        <v>4.2000000000000003E-2</v>
      </c>
      <c r="O192" s="1">
        <v>100</v>
      </c>
      <c r="P192" s="3">
        <v>0.08</v>
      </c>
    </row>
    <row r="193" spans="1:16" ht="20.25" customHeight="1" x14ac:dyDescent="0.25">
      <c r="A193" s="1"/>
      <c r="B193" s="2"/>
      <c r="C193" s="1" t="s">
        <v>28</v>
      </c>
      <c r="D193" s="15">
        <v>60</v>
      </c>
      <c r="E193" s="1">
        <v>4.08</v>
      </c>
      <c r="F193" s="1">
        <v>0.78</v>
      </c>
      <c r="G193" s="1">
        <v>27.12</v>
      </c>
      <c r="H193" s="1">
        <v>120.6</v>
      </c>
      <c r="I193" s="1">
        <v>22.3</v>
      </c>
      <c r="J193" s="1">
        <v>2.34</v>
      </c>
      <c r="K193" s="1">
        <v>28.3</v>
      </c>
      <c r="L193" s="1">
        <v>108.3</v>
      </c>
      <c r="M193" s="1">
        <v>0.108</v>
      </c>
      <c r="N193" s="1">
        <v>0</v>
      </c>
      <c r="O193" s="1">
        <v>0</v>
      </c>
      <c r="P193" s="3">
        <v>0.64</v>
      </c>
    </row>
    <row r="194" spans="1:16" x14ac:dyDescent="0.25">
      <c r="A194" s="1" t="s">
        <v>162</v>
      </c>
      <c r="B194" s="2">
        <v>1997</v>
      </c>
      <c r="C194" s="1" t="s">
        <v>22</v>
      </c>
      <c r="D194" s="15">
        <v>200</v>
      </c>
      <c r="E194" s="1">
        <v>2.84</v>
      </c>
      <c r="F194" s="1">
        <v>2</v>
      </c>
      <c r="G194" s="1">
        <v>25.4</v>
      </c>
      <c r="H194" s="1">
        <v>119.4</v>
      </c>
      <c r="I194" s="1">
        <v>74</v>
      </c>
      <c r="J194" s="1">
        <v>0</v>
      </c>
      <c r="K194" s="1">
        <v>0</v>
      </c>
      <c r="L194" s="1">
        <v>70</v>
      </c>
      <c r="M194" s="1">
        <v>0.02</v>
      </c>
      <c r="N194" s="1">
        <v>0.4</v>
      </c>
      <c r="O194" s="1">
        <v>0</v>
      </c>
      <c r="P194" s="3">
        <v>0</v>
      </c>
    </row>
    <row r="195" spans="1:16" ht="19.5" customHeight="1" x14ac:dyDescent="0.25">
      <c r="A195" s="10"/>
      <c r="B195" s="10"/>
      <c r="C195" s="11" t="s">
        <v>18</v>
      </c>
      <c r="D195" s="15"/>
      <c r="E195" s="10">
        <f t="shared" ref="E195:P195" si="32">SUM(E191:E194)</f>
        <v>16.880000000000003</v>
      </c>
      <c r="F195" s="10">
        <f t="shared" si="32"/>
        <v>21.400000000000002</v>
      </c>
      <c r="G195" s="10">
        <f t="shared" si="32"/>
        <v>79.319999999999993</v>
      </c>
      <c r="H195" s="10">
        <f t="shared" si="32"/>
        <v>613</v>
      </c>
      <c r="I195" s="10">
        <f t="shared" si="32"/>
        <v>419.7</v>
      </c>
      <c r="J195" s="10">
        <f t="shared" si="32"/>
        <v>3.58</v>
      </c>
      <c r="K195" s="10">
        <f t="shared" si="32"/>
        <v>67.3</v>
      </c>
      <c r="L195" s="10">
        <f t="shared" si="32"/>
        <v>1596.3</v>
      </c>
      <c r="M195" s="10">
        <f t="shared" si="32"/>
        <v>0.27400000000000002</v>
      </c>
      <c r="N195" s="10">
        <f t="shared" si="32"/>
        <v>0.442</v>
      </c>
      <c r="O195" s="10">
        <f t="shared" si="32"/>
        <v>100.02</v>
      </c>
      <c r="P195" s="10">
        <f t="shared" si="32"/>
        <v>2.02</v>
      </c>
    </row>
    <row r="196" spans="1:16" ht="18.75" customHeight="1" x14ac:dyDescent="0.25">
      <c r="A196" s="44" t="s">
        <v>19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1"/>
    </row>
    <row r="197" spans="1:16" ht="21.75" customHeight="1" x14ac:dyDescent="0.25">
      <c r="A197" s="1" t="s">
        <v>160</v>
      </c>
      <c r="B197" s="2">
        <v>1997</v>
      </c>
      <c r="C197" s="3" t="s">
        <v>94</v>
      </c>
      <c r="D197" s="25">
        <v>100</v>
      </c>
      <c r="E197" s="3">
        <v>2.2999999999999998</v>
      </c>
      <c r="F197" s="3">
        <v>2.8</v>
      </c>
      <c r="G197" s="3">
        <v>5.8</v>
      </c>
      <c r="H197" s="3">
        <v>138</v>
      </c>
      <c r="I197" s="3">
        <v>29</v>
      </c>
      <c r="J197" s="3">
        <v>0.7</v>
      </c>
      <c r="K197" s="3">
        <v>13</v>
      </c>
      <c r="L197" s="3">
        <v>69</v>
      </c>
      <c r="M197" s="3">
        <v>0.03</v>
      </c>
      <c r="N197" s="3">
        <v>9.9</v>
      </c>
      <c r="O197" s="3">
        <v>0</v>
      </c>
      <c r="P197" s="3">
        <v>0.8</v>
      </c>
    </row>
    <row r="198" spans="1:16" ht="22.5" customHeight="1" x14ac:dyDescent="0.25">
      <c r="A198" s="1" t="s">
        <v>188</v>
      </c>
      <c r="B198" s="2"/>
      <c r="C198" s="3" t="s">
        <v>95</v>
      </c>
      <c r="D198" s="25">
        <v>200</v>
      </c>
      <c r="E198" s="3">
        <v>3.1</v>
      </c>
      <c r="F198" s="3">
        <v>5.8</v>
      </c>
      <c r="G198" s="3">
        <v>23.1</v>
      </c>
      <c r="H198" s="3">
        <v>128</v>
      </c>
      <c r="I198" s="3">
        <v>55</v>
      </c>
      <c r="J198" s="3">
        <v>0.2</v>
      </c>
      <c r="K198" s="3">
        <v>1.8</v>
      </c>
      <c r="L198" s="3">
        <v>162</v>
      </c>
      <c r="M198" s="3">
        <v>0.13</v>
      </c>
      <c r="N198" s="3">
        <v>4.0999999999999996</v>
      </c>
      <c r="O198" s="3">
        <v>0</v>
      </c>
      <c r="P198" s="3">
        <v>0.3</v>
      </c>
    </row>
    <row r="199" spans="1:16" ht="24.75" customHeight="1" x14ac:dyDescent="0.25">
      <c r="A199" s="1" t="s">
        <v>154</v>
      </c>
      <c r="B199" s="2" t="s">
        <v>189</v>
      </c>
      <c r="C199" s="3" t="s">
        <v>96</v>
      </c>
      <c r="D199" s="25" t="s">
        <v>97</v>
      </c>
      <c r="E199" s="3">
        <v>14.38</v>
      </c>
      <c r="F199" s="3">
        <v>10.6</v>
      </c>
      <c r="G199" s="3">
        <v>25.4</v>
      </c>
      <c r="H199" s="3">
        <v>293.13</v>
      </c>
      <c r="I199" s="3">
        <v>144.4</v>
      </c>
      <c r="J199" s="3">
        <v>0.51</v>
      </c>
      <c r="K199" s="3">
        <v>19.600000000000001</v>
      </c>
      <c r="L199" s="3">
        <v>198</v>
      </c>
      <c r="M199" s="3">
        <v>0.19</v>
      </c>
      <c r="N199" s="3">
        <v>0</v>
      </c>
      <c r="O199" s="3">
        <v>0</v>
      </c>
      <c r="P199" s="3">
        <v>0.4</v>
      </c>
    </row>
    <row r="200" spans="1:16" ht="24.75" customHeight="1" x14ac:dyDescent="0.25">
      <c r="A200" s="1" t="s">
        <v>151</v>
      </c>
      <c r="B200" s="2" t="s">
        <v>193</v>
      </c>
      <c r="C200" s="3" t="s">
        <v>33</v>
      </c>
      <c r="D200" s="25">
        <v>150</v>
      </c>
      <c r="E200" s="3">
        <v>3</v>
      </c>
      <c r="F200" s="3">
        <v>5.95</v>
      </c>
      <c r="G200" s="3">
        <v>13.8</v>
      </c>
      <c r="H200" s="3">
        <v>132.5</v>
      </c>
      <c r="I200" s="3">
        <v>87</v>
      </c>
      <c r="J200" s="3">
        <v>0.4</v>
      </c>
      <c r="K200" s="3">
        <v>11</v>
      </c>
      <c r="L200" s="3">
        <v>70</v>
      </c>
      <c r="M200" s="3">
        <v>4.4999999999999998E-2</v>
      </c>
      <c r="N200" s="3">
        <v>0</v>
      </c>
      <c r="O200" s="3">
        <v>1.35</v>
      </c>
      <c r="P200" s="3">
        <v>1.5</v>
      </c>
    </row>
    <row r="201" spans="1:16" ht="22.5" customHeight="1" x14ac:dyDescent="0.25">
      <c r="A201" s="1" t="s">
        <v>176</v>
      </c>
      <c r="B201" s="2">
        <v>1994</v>
      </c>
      <c r="C201" s="3" t="s">
        <v>42</v>
      </c>
      <c r="D201" s="25">
        <v>200</v>
      </c>
      <c r="E201" s="3">
        <v>0</v>
      </c>
      <c r="F201" s="3">
        <v>0</v>
      </c>
      <c r="G201" s="3">
        <v>36</v>
      </c>
      <c r="H201" s="3">
        <v>96</v>
      </c>
      <c r="I201" s="3">
        <v>32</v>
      </c>
      <c r="J201" s="3">
        <v>0.2</v>
      </c>
      <c r="K201" s="3">
        <v>2</v>
      </c>
      <c r="L201" s="3">
        <v>9</v>
      </c>
      <c r="M201" s="3">
        <v>0</v>
      </c>
      <c r="N201" s="3">
        <v>1.8</v>
      </c>
      <c r="O201" s="3">
        <v>0</v>
      </c>
      <c r="P201" s="3">
        <v>0.2</v>
      </c>
    </row>
    <row r="202" spans="1:16" ht="18" customHeight="1" x14ac:dyDescent="0.25">
      <c r="A202" s="1"/>
      <c r="B202" s="2"/>
      <c r="C202" s="3" t="s">
        <v>50</v>
      </c>
      <c r="D202" s="25">
        <v>60</v>
      </c>
      <c r="E202" s="3">
        <v>4.08</v>
      </c>
      <c r="F202" s="3">
        <v>0.78</v>
      </c>
      <c r="G202" s="3">
        <v>27.12</v>
      </c>
      <c r="H202" s="3">
        <v>120.6</v>
      </c>
      <c r="I202" s="3">
        <v>22.5</v>
      </c>
      <c r="J202" s="3">
        <v>2.34</v>
      </c>
      <c r="K202" s="3">
        <v>28.3</v>
      </c>
      <c r="L202" s="3">
        <v>108.3</v>
      </c>
      <c r="M202" s="3">
        <v>0.108</v>
      </c>
      <c r="N202" s="3">
        <v>0</v>
      </c>
      <c r="O202" s="3">
        <v>0</v>
      </c>
      <c r="P202" s="3">
        <v>0.64</v>
      </c>
    </row>
    <row r="203" spans="1:16" ht="21.75" customHeight="1" x14ac:dyDescent="0.25">
      <c r="A203" s="1"/>
      <c r="B203" s="2"/>
      <c r="C203" s="3" t="s">
        <v>98</v>
      </c>
      <c r="D203" s="25">
        <v>100</v>
      </c>
      <c r="E203" s="3">
        <v>0.9</v>
      </c>
      <c r="F203" s="3">
        <v>0.2</v>
      </c>
      <c r="G203" s="3">
        <v>8.1</v>
      </c>
      <c r="H203" s="3">
        <v>53</v>
      </c>
      <c r="I203" s="3">
        <v>44</v>
      </c>
      <c r="J203" s="3">
        <v>0.3</v>
      </c>
      <c r="K203" s="3">
        <v>13</v>
      </c>
      <c r="L203" s="3">
        <v>36</v>
      </c>
      <c r="M203" s="3">
        <v>0.04</v>
      </c>
      <c r="N203" s="3">
        <v>20</v>
      </c>
      <c r="O203" s="3">
        <v>0</v>
      </c>
      <c r="P203" s="3">
        <v>0.8</v>
      </c>
    </row>
    <row r="204" spans="1:16" ht="23.25" customHeight="1" x14ac:dyDescent="0.25">
      <c r="A204" s="1"/>
      <c r="B204" s="2"/>
      <c r="C204" s="3" t="s">
        <v>51</v>
      </c>
      <c r="D204" s="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 customHeight="1" x14ac:dyDescent="0.25">
      <c r="A205" s="54" t="s">
        <v>18</v>
      </c>
      <c r="B205" s="54"/>
      <c r="C205" s="54"/>
      <c r="D205" s="10"/>
      <c r="E205" s="10">
        <f>SUM(E197:E204)</f>
        <v>27.759999999999998</v>
      </c>
      <c r="F205" s="10">
        <f t="shared" ref="F205:P205" si="33">SUM(F197:F204)</f>
        <v>26.13</v>
      </c>
      <c r="G205" s="10">
        <f t="shared" si="33"/>
        <v>139.32</v>
      </c>
      <c r="H205" s="10">
        <f t="shared" si="33"/>
        <v>961.23</v>
      </c>
      <c r="I205" s="10">
        <f t="shared" si="33"/>
        <v>413.9</v>
      </c>
      <c r="J205" s="10">
        <f t="shared" si="33"/>
        <v>4.6499999999999995</v>
      </c>
      <c r="K205" s="10">
        <f t="shared" si="33"/>
        <v>88.7</v>
      </c>
      <c r="L205" s="10">
        <f t="shared" si="33"/>
        <v>652.29999999999995</v>
      </c>
      <c r="M205" s="10">
        <f t="shared" si="33"/>
        <v>0.54300000000000004</v>
      </c>
      <c r="N205" s="10">
        <f t="shared" si="33"/>
        <v>35.799999999999997</v>
      </c>
      <c r="O205" s="10">
        <f t="shared" si="33"/>
        <v>1.35</v>
      </c>
      <c r="P205" s="10">
        <f t="shared" si="33"/>
        <v>4.6400000000000006</v>
      </c>
    </row>
    <row r="206" spans="1:16" ht="15.75" customHeight="1" x14ac:dyDescent="0.25">
      <c r="A206" s="51" t="s">
        <v>122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</row>
    <row r="207" spans="1:16" ht="15.75" customHeight="1" x14ac:dyDescent="0.25">
      <c r="A207" s="27"/>
      <c r="B207" s="27"/>
      <c r="C207" s="29" t="s">
        <v>127</v>
      </c>
      <c r="D207" s="22">
        <v>200</v>
      </c>
      <c r="E207" s="18">
        <v>5.8</v>
      </c>
      <c r="F207" s="18">
        <v>5</v>
      </c>
      <c r="G207" s="18">
        <v>9.6</v>
      </c>
      <c r="H207" s="18">
        <v>118</v>
      </c>
      <c r="I207" s="18">
        <v>25.9</v>
      </c>
      <c r="J207" s="18">
        <v>0.3</v>
      </c>
      <c r="K207" s="18">
        <v>2.6</v>
      </c>
      <c r="L207" s="18">
        <v>56.2</v>
      </c>
      <c r="M207" s="18">
        <v>240</v>
      </c>
      <c r="N207" s="18">
        <v>180</v>
      </c>
      <c r="O207" s="18">
        <v>13</v>
      </c>
      <c r="P207" s="18">
        <v>0.2</v>
      </c>
    </row>
    <row r="208" spans="1:16" ht="15.75" customHeight="1" x14ac:dyDescent="0.25">
      <c r="A208" s="27"/>
      <c r="B208" s="27"/>
      <c r="C208" s="29" t="s">
        <v>134</v>
      </c>
      <c r="D208" s="22">
        <v>50</v>
      </c>
      <c r="E208" s="18">
        <v>1.96</v>
      </c>
      <c r="F208" s="18">
        <v>15.3</v>
      </c>
      <c r="G208" s="18">
        <v>31.26</v>
      </c>
      <c r="H208" s="18">
        <v>270.5</v>
      </c>
      <c r="I208" s="18">
        <v>36</v>
      </c>
      <c r="J208" s="18">
        <v>0.64</v>
      </c>
      <c r="K208" s="18">
        <v>8</v>
      </c>
      <c r="L208" s="18">
        <v>98.2</v>
      </c>
      <c r="M208" s="18">
        <v>3.5999999999999997E-2</v>
      </c>
      <c r="N208" s="18">
        <v>0</v>
      </c>
      <c r="O208" s="18">
        <v>0.12</v>
      </c>
      <c r="P208" s="18">
        <v>1.6</v>
      </c>
    </row>
    <row r="209" spans="1:16" ht="15.75" customHeight="1" x14ac:dyDescent="0.25">
      <c r="A209" s="27"/>
      <c r="B209" s="27"/>
      <c r="C209" s="27" t="s">
        <v>18</v>
      </c>
      <c r="D209" s="18"/>
      <c r="E209" s="22">
        <f>SUM(E207:E208)</f>
        <v>7.76</v>
      </c>
      <c r="F209" s="22">
        <f t="shared" ref="F209:P209" si="34">SUM(F207:F208)</f>
        <v>20.3</v>
      </c>
      <c r="G209" s="22">
        <f t="shared" si="34"/>
        <v>40.86</v>
      </c>
      <c r="H209" s="22">
        <f t="shared" si="34"/>
        <v>388.5</v>
      </c>
      <c r="I209" s="22">
        <f t="shared" si="34"/>
        <v>61.9</v>
      </c>
      <c r="J209" s="22">
        <f t="shared" si="34"/>
        <v>0.94</v>
      </c>
      <c r="K209" s="22">
        <f t="shared" si="34"/>
        <v>10.6</v>
      </c>
      <c r="L209" s="22">
        <f t="shared" si="34"/>
        <v>154.4</v>
      </c>
      <c r="M209" s="22">
        <f t="shared" si="34"/>
        <v>240.036</v>
      </c>
      <c r="N209" s="22">
        <f t="shared" si="34"/>
        <v>180</v>
      </c>
      <c r="O209" s="22">
        <f t="shared" si="34"/>
        <v>13.12</v>
      </c>
      <c r="P209" s="22">
        <f t="shared" si="34"/>
        <v>1.8</v>
      </c>
    </row>
    <row r="210" spans="1:16" ht="21" customHeight="1" x14ac:dyDescent="0.25">
      <c r="A210" s="57" t="s">
        <v>21</v>
      </c>
      <c r="B210" s="57"/>
      <c r="C210" s="57"/>
      <c r="D210" s="22"/>
      <c r="E210" s="22">
        <f>E195+E205+E209</f>
        <v>52.4</v>
      </c>
      <c r="F210" s="22">
        <f t="shared" ref="F210:P210" si="35">F195+F205+F209</f>
        <v>67.83</v>
      </c>
      <c r="G210" s="22">
        <f t="shared" si="35"/>
        <v>259.5</v>
      </c>
      <c r="H210" s="22">
        <f t="shared" si="35"/>
        <v>1962.73</v>
      </c>
      <c r="I210" s="22">
        <f t="shared" si="35"/>
        <v>895.49999999999989</v>
      </c>
      <c r="J210" s="22">
        <f t="shared" si="35"/>
        <v>9.17</v>
      </c>
      <c r="K210" s="22">
        <f t="shared" si="35"/>
        <v>166.6</v>
      </c>
      <c r="L210" s="22">
        <f t="shared" si="35"/>
        <v>2403</v>
      </c>
      <c r="M210" s="22">
        <f t="shared" si="35"/>
        <v>240.85300000000001</v>
      </c>
      <c r="N210" s="22">
        <f t="shared" si="35"/>
        <v>216.24199999999999</v>
      </c>
      <c r="O210" s="22">
        <f t="shared" si="35"/>
        <v>114.49</v>
      </c>
      <c r="P210" s="22">
        <f t="shared" si="35"/>
        <v>8.4600000000000009</v>
      </c>
    </row>
    <row r="211" spans="1:16" ht="18.75" x14ac:dyDescent="0.3">
      <c r="A211" s="49" t="s">
        <v>119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55"/>
    </row>
    <row r="212" spans="1:16" x14ac:dyDescent="0.25">
      <c r="A212" s="44" t="s">
        <v>110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1"/>
    </row>
    <row r="213" spans="1:16" ht="20.25" customHeight="1" x14ac:dyDescent="0.25">
      <c r="A213" s="1" t="s">
        <v>160</v>
      </c>
      <c r="B213" s="2">
        <v>1994</v>
      </c>
      <c r="C213" s="1" t="s">
        <v>99</v>
      </c>
      <c r="D213" s="1">
        <v>30</v>
      </c>
      <c r="E213" s="1">
        <v>0.33</v>
      </c>
      <c r="F213" s="1">
        <v>0.06</v>
      </c>
      <c r="G213" s="1">
        <v>1.1399999999999999</v>
      </c>
      <c r="H213" s="1">
        <v>9.1999999999999993</v>
      </c>
      <c r="I213" s="1">
        <v>28.9</v>
      </c>
      <c r="J213" s="1">
        <v>0.27</v>
      </c>
      <c r="K213" s="1">
        <v>6</v>
      </c>
      <c r="L213" s="1">
        <v>35.200000000000003</v>
      </c>
      <c r="M213" s="1">
        <v>1.7999999999999999E-2</v>
      </c>
      <c r="N213" s="1">
        <v>7.5</v>
      </c>
      <c r="O213" s="1">
        <v>0</v>
      </c>
      <c r="P213" s="3">
        <v>0.21</v>
      </c>
    </row>
    <row r="214" spans="1:16" ht="17.25" customHeight="1" x14ac:dyDescent="0.25">
      <c r="A214" s="1" t="s">
        <v>190</v>
      </c>
      <c r="B214" s="2">
        <v>1994</v>
      </c>
      <c r="C214" s="1" t="s">
        <v>100</v>
      </c>
      <c r="D214" s="1">
        <v>150</v>
      </c>
      <c r="E214" s="1">
        <v>13.6</v>
      </c>
      <c r="F214" s="1">
        <v>14.6</v>
      </c>
      <c r="G214" s="1">
        <v>42</v>
      </c>
      <c r="H214" s="1">
        <v>371</v>
      </c>
      <c r="I214" s="1">
        <v>91</v>
      </c>
      <c r="J214" s="1">
        <v>0.6</v>
      </c>
      <c r="K214" s="1">
        <v>18</v>
      </c>
      <c r="L214" s="1">
        <v>129</v>
      </c>
      <c r="M214" s="1">
        <v>0.17499999999999999</v>
      </c>
      <c r="N214" s="1">
        <v>0</v>
      </c>
      <c r="O214" s="1">
        <v>0.04</v>
      </c>
      <c r="P214" s="3">
        <v>2</v>
      </c>
    </row>
    <row r="215" spans="1:16" ht="20.25" customHeight="1" x14ac:dyDescent="0.25">
      <c r="A215" s="1" t="s">
        <v>146</v>
      </c>
      <c r="B215" s="2">
        <v>1994</v>
      </c>
      <c r="C215" s="1" t="s">
        <v>101</v>
      </c>
      <c r="D215" s="1">
        <v>200</v>
      </c>
      <c r="E215" s="1">
        <v>3.46</v>
      </c>
      <c r="F215" s="1">
        <v>1.23</v>
      </c>
      <c r="G215" s="1">
        <v>28.6</v>
      </c>
      <c r="H215" s="1">
        <v>91.7</v>
      </c>
      <c r="I215" s="1">
        <v>141</v>
      </c>
      <c r="J215" s="1">
        <v>0.7</v>
      </c>
      <c r="K215" s="1">
        <v>11</v>
      </c>
      <c r="L215" s="1">
        <v>123</v>
      </c>
      <c r="M215" s="1">
        <v>7.0000000000000007E-2</v>
      </c>
      <c r="N215" s="1">
        <v>2.4</v>
      </c>
      <c r="O215" s="1">
        <v>3.5000000000000003E-2</v>
      </c>
      <c r="P215" s="3">
        <v>0.1</v>
      </c>
    </row>
    <row r="216" spans="1:16" ht="22.5" customHeight="1" x14ac:dyDescent="0.25">
      <c r="A216" s="1"/>
      <c r="B216" s="2" t="s">
        <v>17</v>
      </c>
      <c r="C216" s="1" t="s">
        <v>50</v>
      </c>
      <c r="D216" s="1">
        <v>60</v>
      </c>
      <c r="E216" s="1">
        <v>4.08</v>
      </c>
      <c r="F216" s="1">
        <v>0.78</v>
      </c>
      <c r="G216" s="1">
        <v>27.12</v>
      </c>
      <c r="H216" s="1">
        <v>120.6</v>
      </c>
      <c r="I216" s="1">
        <v>12.4</v>
      </c>
      <c r="J216" s="1">
        <v>2.34</v>
      </c>
      <c r="K216" s="1">
        <v>28.3</v>
      </c>
      <c r="L216" s="1">
        <v>108.3</v>
      </c>
      <c r="M216" s="1">
        <v>0.108</v>
      </c>
      <c r="N216" s="1">
        <v>0</v>
      </c>
      <c r="O216" s="1">
        <v>0</v>
      </c>
      <c r="P216" s="3">
        <v>0.64</v>
      </c>
    </row>
    <row r="217" spans="1:16" x14ac:dyDescent="0.25">
      <c r="A217" s="1"/>
      <c r="B217" s="1"/>
      <c r="C217" s="11" t="s">
        <v>18</v>
      </c>
      <c r="D217" s="1"/>
      <c r="E217" s="10">
        <f t="shared" ref="E217:P217" si="36">SUM(E213:E216)</f>
        <v>21.47</v>
      </c>
      <c r="F217" s="10">
        <f t="shared" si="36"/>
        <v>16.670000000000002</v>
      </c>
      <c r="G217" s="10">
        <f t="shared" si="36"/>
        <v>98.860000000000014</v>
      </c>
      <c r="H217" s="10">
        <f t="shared" si="36"/>
        <v>592.5</v>
      </c>
      <c r="I217" s="10">
        <f t="shared" si="36"/>
        <v>273.29999999999995</v>
      </c>
      <c r="J217" s="10">
        <f t="shared" si="36"/>
        <v>3.9099999999999997</v>
      </c>
      <c r="K217" s="10">
        <f t="shared" si="36"/>
        <v>63.3</v>
      </c>
      <c r="L217" s="10">
        <f t="shared" si="36"/>
        <v>395.5</v>
      </c>
      <c r="M217" s="10">
        <f t="shared" si="36"/>
        <v>0.371</v>
      </c>
      <c r="N217" s="10">
        <f t="shared" si="36"/>
        <v>9.9</v>
      </c>
      <c r="O217" s="10">
        <f t="shared" si="36"/>
        <v>7.5000000000000011E-2</v>
      </c>
      <c r="P217" s="10">
        <f t="shared" si="36"/>
        <v>2.95</v>
      </c>
    </row>
    <row r="218" spans="1:16" ht="24" customHeight="1" x14ac:dyDescent="0.25">
      <c r="A218" s="44" t="s">
        <v>19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1"/>
    </row>
    <row r="219" spans="1:16" ht="18" customHeight="1" x14ac:dyDescent="0.25">
      <c r="A219" s="1" t="s">
        <v>163</v>
      </c>
      <c r="B219" s="2">
        <v>1994</v>
      </c>
      <c r="C219" s="3" t="s">
        <v>102</v>
      </c>
      <c r="D219" s="25">
        <v>100</v>
      </c>
      <c r="E219" s="3">
        <v>2.6</v>
      </c>
      <c r="F219" s="3">
        <v>7.09</v>
      </c>
      <c r="G219" s="3">
        <v>3.1</v>
      </c>
      <c r="H219" s="3">
        <v>103.5</v>
      </c>
      <c r="I219" s="3">
        <v>52.6</v>
      </c>
      <c r="J219" s="3">
        <v>0.8</v>
      </c>
      <c r="K219" s="3">
        <v>16.38</v>
      </c>
      <c r="L219" s="3">
        <v>75</v>
      </c>
      <c r="M219" s="3">
        <v>0.03</v>
      </c>
      <c r="N219" s="3">
        <v>8.1</v>
      </c>
      <c r="O219" s="3">
        <v>0</v>
      </c>
      <c r="P219" s="3">
        <v>0</v>
      </c>
    </row>
    <row r="220" spans="1:16" ht="22.5" customHeight="1" x14ac:dyDescent="0.25">
      <c r="A220" s="1" t="s">
        <v>191</v>
      </c>
      <c r="B220" s="2">
        <v>1994</v>
      </c>
      <c r="C220" s="3" t="s">
        <v>104</v>
      </c>
      <c r="D220" s="25" t="s">
        <v>46</v>
      </c>
      <c r="E220" s="3">
        <v>4.5999999999999996</v>
      </c>
      <c r="F220" s="3">
        <v>6.2</v>
      </c>
      <c r="G220" s="3">
        <v>19.899999999999999</v>
      </c>
      <c r="H220" s="3">
        <v>127.04</v>
      </c>
      <c r="I220" s="3">
        <v>148</v>
      </c>
      <c r="J220" s="3">
        <v>0.3</v>
      </c>
      <c r="K220" s="3">
        <v>6.92</v>
      </c>
      <c r="L220" s="3">
        <v>187</v>
      </c>
      <c r="M220" s="3">
        <v>0.05</v>
      </c>
      <c r="N220" s="3">
        <v>7.2</v>
      </c>
      <c r="O220" s="3">
        <v>0.17</v>
      </c>
      <c r="P220" s="3">
        <v>0.85</v>
      </c>
    </row>
    <row r="221" spans="1:16" ht="22.5" customHeight="1" x14ac:dyDescent="0.25">
      <c r="A221" s="1" t="s">
        <v>156</v>
      </c>
      <c r="B221" s="2">
        <v>1994</v>
      </c>
      <c r="C221" s="3" t="s">
        <v>103</v>
      </c>
      <c r="D221" s="25">
        <v>80</v>
      </c>
      <c r="E221" s="3">
        <v>11.44</v>
      </c>
      <c r="F221" s="3">
        <v>6.2</v>
      </c>
      <c r="G221" s="3">
        <v>1.04</v>
      </c>
      <c r="H221" s="3">
        <v>145.04</v>
      </c>
      <c r="I221" s="3">
        <v>166.2</v>
      </c>
      <c r="J221" s="3">
        <v>0.72</v>
      </c>
      <c r="K221" s="3">
        <v>17.399999999999999</v>
      </c>
      <c r="L221" s="3">
        <v>154</v>
      </c>
      <c r="M221" s="3">
        <v>0.125</v>
      </c>
      <c r="N221" s="3">
        <v>0</v>
      </c>
      <c r="O221" s="3">
        <v>0.184</v>
      </c>
      <c r="P221" s="3">
        <v>0.24</v>
      </c>
    </row>
    <row r="222" spans="1:16" ht="19.5" customHeight="1" x14ac:dyDescent="0.25">
      <c r="A222" s="1" t="s">
        <v>165</v>
      </c>
      <c r="B222" s="2">
        <v>1994</v>
      </c>
      <c r="C222" s="3" t="s">
        <v>105</v>
      </c>
      <c r="D222" s="25">
        <v>150</v>
      </c>
      <c r="E222" s="3">
        <v>4.9000000000000004</v>
      </c>
      <c r="F222" s="3">
        <v>5.0999999999999996</v>
      </c>
      <c r="G222" s="3">
        <v>21.9</v>
      </c>
      <c r="H222" s="3">
        <v>151.5</v>
      </c>
      <c r="I222" s="3">
        <v>41</v>
      </c>
      <c r="J222" s="3">
        <v>0.6</v>
      </c>
      <c r="K222" s="3">
        <v>19.5</v>
      </c>
      <c r="L222" s="3">
        <v>138</v>
      </c>
      <c r="M222" s="3">
        <v>0.12</v>
      </c>
      <c r="N222" s="3">
        <v>0</v>
      </c>
      <c r="O222" s="3">
        <v>0</v>
      </c>
      <c r="P222" s="3">
        <v>0.65</v>
      </c>
    </row>
    <row r="223" spans="1:16" x14ac:dyDescent="0.25">
      <c r="A223" s="1" t="s">
        <v>194</v>
      </c>
      <c r="B223" s="2" t="s">
        <v>193</v>
      </c>
      <c r="C223" s="3" t="s">
        <v>80</v>
      </c>
      <c r="D223" s="25">
        <v>200</v>
      </c>
      <c r="E223" s="3">
        <v>0</v>
      </c>
      <c r="F223" s="3">
        <v>0</v>
      </c>
      <c r="G223" s="3">
        <v>22</v>
      </c>
      <c r="H223" s="3">
        <v>106</v>
      </c>
      <c r="I223" s="3">
        <v>11</v>
      </c>
      <c r="J223" s="3">
        <v>0.2</v>
      </c>
      <c r="K223" s="3">
        <v>2</v>
      </c>
      <c r="L223" s="3">
        <v>76</v>
      </c>
      <c r="M223" s="3">
        <v>0</v>
      </c>
      <c r="N223" s="3">
        <v>15.3</v>
      </c>
      <c r="O223" s="3">
        <v>0</v>
      </c>
      <c r="P223" s="3">
        <v>0.2</v>
      </c>
    </row>
    <row r="224" spans="1:16" ht="24.75" customHeight="1" x14ac:dyDescent="0.25">
      <c r="A224" s="1"/>
      <c r="B224" s="2"/>
      <c r="C224" s="3" t="s">
        <v>23</v>
      </c>
      <c r="D224" s="25">
        <v>60</v>
      </c>
      <c r="E224" s="3">
        <v>4.08</v>
      </c>
      <c r="F224" s="3">
        <v>0.78</v>
      </c>
      <c r="G224" s="3">
        <v>27.12</v>
      </c>
      <c r="H224" s="3">
        <v>120.6</v>
      </c>
      <c r="I224" s="3">
        <v>23.6</v>
      </c>
      <c r="J224" s="3">
        <v>2.34</v>
      </c>
      <c r="K224" s="3">
        <v>28.3</v>
      </c>
      <c r="L224" s="3">
        <v>108.3</v>
      </c>
      <c r="M224" s="3">
        <v>0.108</v>
      </c>
      <c r="N224" s="3">
        <v>0</v>
      </c>
      <c r="O224" s="3">
        <v>0</v>
      </c>
      <c r="P224" s="3">
        <v>0.64</v>
      </c>
    </row>
    <row r="225" spans="1:16" ht="18.75" customHeight="1" x14ac:dyDescent="0.25">
      <c r="A225" s="1"/>
      <c r="B225" s="2"/>
      <c r="C225" s="3" t="s">
        <v>62</v>
      </c>
      <c r="D225" s="25">
        <v>100</v>
      </c>
      <c r="E225" s="3">
        <v>0.4</v>
      </c>
      <c r="F225" s="3">
        <v>0.3</v>
      </c>
      <c r="G225" s="3">
        <v>10.3</v>
      </c>
      <c r="H225" s="3">
        <v>47</v>
      </c>
      <c r="I225" s="3">
        <v>59</v>
      </c>
      <c r="J225" s="3">
        <v>1.3</v>
      </c>
      <c r="K225" s="3">
        <v>12</v>
      </c>
      <c r="L225" s="3">
        <v>56</v>
      </c>
      <c r="M225" s="3">
        <v>0.02</v>
      </c>
      <c r="N225" s="3">
        <v>5</v>
      </c>
      <c r="O225" s="3">
        <v>0</v>
      </c>
      <c r="P225" s="3">
        <v>0.4</v>
      </c>
    </row>
    <row r="226" spans="1:16" ht="19.5" customHeight="1" x14ac:dyDescent="0.25">
      <c r="A226" s="1"/>
      <c r="B226" s="2" t="s">
        <v>17</v>
      </c>
      <c r="C226" s="3" t="s">
        <v>51</v>
      </c>
      <c r="D226" s="3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20.25" customHeight="1" x14ac:dyDescent="0.25">
      <c r="A227" s="54" t="s">
        <v>18</v>
      </c>
      <c r="B227" s="54"/>
      <c r="C227" s="54"/>
      <c r="D227" s="10"/>
      <c r="E227" s="10">
        <f t="shared" ref="E227:P227" si="37">SUM(E219:E226)</f>
        <v>28.019999999999996</v>
      </c>
      <c r="F227" s="10">
        <f t="shared" si="37"/>
        <v>25.669999999999998</v>
      </c>
      <c r="G227" s="10">
        <f t="shared" si="37"/>
        <v>105.36</v>
      </c>
      <c r="H227" s="10">
        <f t="shared" si="37"/>
        <v>800.68000000000006</v>
      </c>
      <c r="I227" s="10">
        <f t="shared" si="37"/>
        <v>501.4</v>
      </c>
      <c r="J227" s="10">
        <f t="shared" si="37"/>
        <v>6.26</v>
      </c>
      <c r="K227" s="10">
        <f t="shared" si="37"/>
        <v>102.5</v>
      </c>
      <c r="L227" s="10">
        <f t="shared" si="37"/>
        <v>794.3</v>
      </c>
      <c r="M227" s="10">
        <f t="shared" si="37"/>
        <v>0.45300000000000001</v>
      </c>
      <c r="N227" s="10">
        <f t="shared" si="37"/>
        <v>35.6</v>
      </c>
      <c r="O227" s="10">
        <f t="shared" si="37"/>
        <v>0.35399999999999998</v>
      </c>
      <c r="P227" s="10">
        <f t="shared" si="37"/>
        <v>2.9799999999999995</v>
      </c>
    </row>
    <row r="228" spans="1:16" ht="20.25" customHeight="1" x14ac:dyDescent="0.25">
      <c r="A228" s="51" t="s">
        <v>122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/>
    </row>
    <row r="229" spans="1:16" ht="27" customHeight="1" x14ac:dyDescent="0.25">
      <c r="A229" s="27"/>
      <c r="B229" s="27"/>
      <c r="C229" s="32" t="s">
        <v>135</v>
      </c>
      <c r="D229" s="24">
        <v>200</v>
      </c>
      <c r="E229" s="18">
        <v>1</v>
      </c>
      <c r="F229" s="18">
        <v>1</v>
      </c>
      <c r="G229" s="18">
        <v>29.7</v>
      </c>
      <c r="H229" s="18">
        <v>128</v>
      </c>
      <c r="I229" s="18">
        <v>26.3</v>
      </c>
      <c r="J229" s="18">
        <v>0.06</v>
      </c>
      <c r="K229" s="18">
        <v>26</v>
      </c>
      <c r="L229" s="18">
        <v>42.2</v>
      </c>
      <c r="M229" s="18">
        <v>23</v>
      </c>
      <c r="N229" s="18">
        <v>28</v>
      </c>
      <c r="O229" s="18">
        <v>13</v>
      </c>
      <c r="P229" s="18">
        <v>0.5</v>
      </c>
    </row>
    <row r="230" spans="1:16" ht="20.25" customHeight="1" x14ac:dyDescent="0.25">
      <c r="A230" s="27"/>
      <c r="B230" s="27"/>
      <c r="C230" s="29" t="s">
        <v>56</v>
      </c>
      <c r="D230" s="24">
        <v>60</v>
      </c>
      <c r="E230" s="18">
        <v>4.5</v>
      </c>
      <c r="F230" s="18">
        <v>5.88</v>
      </c>
      <c r="G230" s="18">
        <v>44.64</v>
      </c>
      <c r="H230" s="18">
        <v>250.2</v>
      </c>
      <c r="I230" s="18">
        <v>22.4</v>
      </c>
      <c r="J230" s="18">
        <v>0.04</v>
      </c>
      <c r="K230" s="18">
        <v>12</v>
      </c>
      <c r="L230" s="18">
        <v>26</v>
      </c>
      <c r="M230" s="18">
        <v>17.399999999999999</v>
      </c>
      <c r="N230" s="18">
        <v>54</v>
      </c>
      <c r="O230" s="18">
        <v>6</v>
      </c>
      <c r="P230" s="18">
        <v>0.46</v>
      </c>
    </row>
    <row r="231" spans="1:16" ht="20.25" customHeight="1" x14ac:dyDescent="0.25">
      <c r="A231" s="27"/>
      <c r="B231" s="27"/>
      <c r="C231" s="27" t="s">
        <v>18</v>
      </c>
      <c r="D231" s="18"/>
      <c r="E231" s="18">
        <f>SUM(E229:E230)</f>
        <v>5.5</v>
      </c>
      <c r="F231" s="18">
        <f t="shared" ref="F231:P231" si="38">SUM(F229:F230)</f>
        <v>6.88</v>
      </c>
      <c r="G231" s="18">
        <f t="shared" si="38"/>
        <v>74.34</v>
      </c>
      <c r="H231" s="18">
        <f t="shared" si="38"/>
        <v>378.2</v>
      </c>
      <c r="I231" s="18">
        <v>49</v>
      </c>
      <c r="J231" s="18">
        <f t="shared" si="38"/>
        <v>0.1</v>
      </c>
      <c r="K231" s="18">
        <f t="shared" si="38"/>
        <v>38</v>
      </c>
      <c r="L231" s="18">
        <v>28</v>
      </c>
      <c r="M231" s="18">
        <f t="shared" si="38"/>
        <v>40.4</v>
      </c>
      <c r="N231" s="18">
        <f t="shared" si="38"/>
        <v>82</v>
      </c>
      <c r="O231" s="18">
        <f t="shared" si="38"/>
        <v>19</v>
      </c>
      <c r="P231" s="18">
        <f t="shared" si="38"/>
        <v>0.96</v>
      </c>
    </row>
    <row r="232" spans="1:16" ht="20.25" customHeight="1" x14ac:dyDescent="0.25">
      <c r="A232" s="44" t="s">
        <v>21</v>
      </c>
      <c r="B232" s="44"/>
      <c r="C232" s="44"/>
      <c r="D232" s="10"/>
      <c r="E232" s="22">
        <f>E217+E227+E231</f>
        <v>54.989999999999995</v>
      </c>
      <c r="F232" s="22">
        <f t="shared" ref="F232:P232" si="39">F217+F227+F231</f>
        <v>49.220000000000006</v>
      </c>
      <c r="G232" s="22">
        <f t="shared" si="39"/>
        <v>278.56000000000006</v>
      </c>
      <c r="H232" s="22">
        <f t="shared" si="39"/>
        <v>1771.38</v>
      </c>
      <c r="I232" s="22">
        <f t="shared" si="39"/>
        <v>823.69999999999993</v>
      </c>
      <c r="J232" s="22">
        <f t="shared" si="39"/>
        <v>10.27</v>
      </c>
      <c r="K232" s="22">
        <f t="shared" si="39"/>
        <v>203.8</v>
      </c>
      <c r="L232" s="22">
        <f t="shared" si="39"/>
        <v>1217.8</v>
      </c>
      <c r="M232" s="22">
        <f t="shared" si="39"/>
        <v>41.223999999999997</v>
      </c>
      <c r="N232" s="22">
        <f t="shared" si="39"/>
        <v>127.5</v>
      </c>
      <c r="O232" s="22">
        <f t="shared" si="39"/>
        <v>19.428999999999998</v>
      </c>
      <c r="P232" s="22">
        <f t="shared" si="39"/>
        <v>6.89</v>
      </c>
    </row>
    <row r="233" spans="1:16" ht="20.25" customHeight="1" x14ac:dyDescent="0.25">
      <c r="A233" s="35"/>
      <c r="B233" s="35"/>
      <c r="C233" s="35"/>
      <c r="D233" s="36"/>
      <c r="E233" s="37">
        <f>SUM(E34+E56+E80+E101+E123+E145+E167+E188+E210+E232)/10</f>
        <v>57.405999999999992</v>
      </c>
      <c r="F233" s="37">
        <f t="shared" ref="F233:P233" si="40">SUM(F34+F56+F80+F101+F123+F145+F167+F188+F210+F232)/10</f>
        <v>59.762</v>
      </c>
      <c r="G233" s="37">
        <f t="shared" si="40"/>
        <v>253.47999999999996</v>
      </c>
      <c r="H233" s="37">
        <f t="shared" si="40"/>
        <v>1787.1110000000001</v>
      </c>
      <c r="I233" s="37">
        <f t="shared" si="40"/>
        <v>844.26200000000006</v>
      </c>
      <c r="J233" s="37">
        <f t="shared" si="40"/>
        <v>9.0949999999999989</v>
      </c>
      <c r="K233" s="37">
        <f t="shared" si="40"/>
        <v>190.83599999999998</v>
      </c>
      <c r="L233" s="37">
        <f t="shared" si="40"/>
        <v>1425.431</v>
      </c>
      <c r="M233" s="37">
        <f t="shared" si="40"/>
        <v>105.2473</v>
      </c>
      <c r="N233" s="37">
        <f t="shared" si="40"/>
        <v>152.59010000000001</v>
      </c>
      <c r="O233" s="37">
        <f t="shared" si="40"/>
        <v>59.187199999999997</v>
      </c>
      <c r="P233" s="37">
        <f t="shared" si="40"/>
        <v>8.1556999999999995</v>
      </c>
    </row>
    <row r="234" spans="1:16" ht="20.25" customHeight="1" x14ac:dyDescent="0.25">
      <c r="A234" s="35"/>
      <c r="B234" s="35"/>
      <c r="C234" s="35"/>
      <c r="D234" s="36"/>
      <c r="E234" s="6" t="s">
        <v>7</v>
      </c>
      <c r="F234" s="6" t="s">
        <v>8</v>
      </c>
      <c r="G234" s="6" t="s">
        <v>9</v>
      </c>
      <c r="H234" s="6" t="s">
        <v>138</v>
      </c>
      <c r="I234" s="6" t="s">
        <v>10</v>
      </c>
      <c r="J234" s="6" t="s">
        <v>11</v>
      </c>
      <c r="K234" s="6" t="s">
        <v>12</v>
      </c>
      <c r="L234" s="6" t="s">
        <v>13</v>
      </c>
      <c r="M234" s="6" t="s">
        <v>14</v>
      </c>
      <c r="N234" s="6" t="s">
        <v>15</v>
      </c>
      <c r="O234" s="6" t="s">
        <v>16</v>
      </c>
      <c r="P234" s="9" t="s">
        <v>24</v>
      </c>
    </row>
    <row r="235" spans="1:16" ht="35.25" customHeight="1" x14ac:dyDescent="0.25">
      <c r="A235" s="64" t="s">
        <v>136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</row>
    <row r="236" spans="1:16" x14ac:dyDescent="0.25">
      <c r="A236" s="61" t="s">
        <v>203</v>
      </c>
      <c r="B236" s="62"/>
      <c r="C236" s="62"/>
      <c r="D236" s="62"/>
      <c r="E236" s="63"/>
      <c r="F236" s="61" t="s">
        <v>198</v>
      </c>
      <c r="G236" s="62"/>
      <c r="H236" s="62"/>
      <c r="I236" s="62"/>
      <c r="J236" s="62"/>
      <c r="K236" s="63"/>
      <c r="L236" s="61" t="s">
        <v>201</v>
      </c>
      <c r="M236" s="62"/>
      <c r="N236" s="62"/>
      <c r="O236" s="62"/>
      <c r="P236" s="63"/>
    </row>
    <row r="237" spans="1:16" x14ac:dyDescent="0.25">
      <c r="A237" s="61" t="s">
        <v>195</v>
      </c>
      <c r="B237" s="62"/>
      <c r="C237" s="62"/>
      <c r="D237" s="62"/>
      <c r="E237" s="63"/>
      <c r="F237" s="61" t="s">
        <v>141</v>
      </c>
      <c r="G237" s="62"/>
      <c r="H237" s="62"/>
      <c r="I237" s="62"/>
      <c r="J237" s="62"/>
      <c r="K237" s="63"/>
      <c r="L237" s="61" t="s">
        <v>139</v>
      </c>
      <c r="M237" s="62"/>
      <c r="N237" s="62"/>
      <c r="O237" s="62"/>
      <c r="P237" s="63"/>
    </row>
    <row r="238" spans="1:16" x14ac:dyDescent="0.25">
      <c r="A238" s="61" t="s">
        <v>196</v>
      </c>
      <c r="B238" s="62"/>
      <c r="C238" s="62"/>
      <c r="D238" s="62"/>
      <c r="E238" s="63"/>
      <c r="F238" s="61" t="s">
        <v>199</v>
      </c>
      <c r="G238" s="62"/>
      <c r="H238" s="62"/>
      <c r="I238" s="62"/>
      <c r="J238" s="62"/>
      <c r="K238" s="63"/>
      <c r="L238" s="61" t="s">
        <v>140</v>
      </c>
      <c r="M238" s="62"/>
      <c r="N238" s="62"/>
      <c r="O238" s="62"/>
      <c r="P238" s="63"/>
    </row>
    <row r="239" spans="1:16" x14ac:dyDescent="0.25">
      <c r="A239" s="61" t="s">
        <v>197</v>
      </c>
      <c r="B239" s="62"/>
      <c r="C239" s="62"/>
      <c r="D239" s="62"/>
      <c r="E239" s="63"/>
      <c r="F239" s="61" t="s">
        <v>200</v>
      </c>
      <c r="G239" s="62"/>
      <c r="H239" s="62"/>
      <c r="I239" s="62"/>
      <c r="J239" s="62"/>
      <c r="K239" s="63"/>
      <c r="L239" s="61" t="s">
        <v>202</v>
      </c>
      <c r="M239" s="62"/>
      <c r="N239" s="62"/>
      <c r="O239" s="62"/>
      <c r="P239" s="63"/>
    </row>
  </sheetData>
  <mergeCells count="92">
    <mergeCell ref="L239:P239"/>
    <mergeCell ref="A235:P235"/>
    <mergeCell ref="A239:E239"/>
    <mergeCell ref="F236:K236"/>
    <mergeCell ref="F237:K237"/>
    <mergeCell ref="F238:K238"/>
    <mergeCell ref="F239:K239"/>
    <mergeCell ref="A228:P228"/>
    <mergeCell ref="A236:E236"/>
    <mergeCell ref="A237:E237"/>
    <mergeCell ref="A238:E238"/>
    <mergeCell ref="L236:P236"/>
    <mergeCell ref="L237:P237"/>
    <mergeCell ref="L238:P238"/>
    <mergeCell ref="A232:C232"/>
    <mergeCell ref="A76:P76"/>
    <mergeCell ref="A79:C79"/>
    <mergeCell ref="A97:P97"/>
    <mergeCell ref="A123:C123"/>
    <mergeCell ref="A80:C80"/>
    <mergeCell ref="A96:C96"/>
    <mergeCell ref="A101:C101"/>
    <mergeCell ref="A100:C100"/>
    <mergeCell ref="A110:O110"/>
    <mergeCell ref="B119:P119"/>
    <mergeCell ref="A20:O20"/>
    <mergeCell ref="A58:O58"/>
    <mergeCell ref="A66:O66"/>
    <mergeCell ref="A75:C75"/>
    <mergeCell ref="A44:O44"/>
    <mergeCell ref="A51:C51"/>
    <mergeCell ref="A56:C56"/>
    <mergeCell ref="A57:P57"/>
    <mergeCell ref="A29:C29"/>
    <mergeCell ref="B52:P52"/>
    <mergeCell ref="A210:C210"/>
    <mergeCell ref="A227:C227"/>
    <mergeCell ref="A212:O212"/>
    <mergeCell ref="A218:O218"/>
    <mergeCell ref="A211:P211"/>
    <mergeCell ref="A163:P163"/>
    <mergeCell ref="A205:C205"/>
    <mergeCell ref="A190:O190"/>
    <mergeCell ref="A167:C167"/>
    <mergeCell ref="A140:C140"/>
    <mergeCell ref="A183:C183"/>
    <mergeCell ref="A162:C162"/>
    <mergeCell ref="A148:O148"/>
    <mergeCell ref="A145:C145"/>
    <mergeCell ref="A141:P141"/>
    <mergeCell ref="A206:P206"/>
    <mergeCell ref="A103:O103"/>
    <mergeCell ref="A30:P30"/>
    <mergeCell ref="A188:C188"/>
    <mergeCell ref="A81:P81"/>
    <mergeCell ref="A34:C34"/>
    <mergeCell ref="A33:C33"/>
    <mergeCell ref="A196:O196"/>
    <mergeCell ref="A189:P189"/>
    <mergeCell ref="A146:P146"/>
    <mergeCell ref="A168:P168"/>
    <mergeCell ref="A102:P102"/>
    <mergeCell ref="A124:P124"/>
    <mergeCell ref="A125:O125"/>
    <mergeCell ref="A132:O132"/>
    <mergeCell ref="A155:O155"/>
    <mergeCell ref="M11:P11"/>
    <mergeCell ref="A176:O176"/>
    <mergeCell ref="A169:O169"/>
    <mergeCell ref="A184:P184"/>
    <mergeCell ref="A87:O87"/>
    <mergeCell ref="A82:O82"/>
    <mergeCell ref="A11:B12"/>
    <mergeCell ref="A36:O36"/>
    <mergeCell ref="E11:G11"/>
    <mergeCell ref="D11:D12"/>
    <mergeCell ref="C11:C12"/>
    <mergeCell ref="A13:O13"/>
    <mergeCell ref="I11:L11"/>
    <mergeCell ref="A55:C55"/>
    <mergeCell ref="A35:P35"/>
    <mergeCell ref="A118:C118"/>
    <mergeCell ref="B10:P10"/>
    <mergeCell ref="B5:P5"/>
    <mergeCell ref="B6:P6"/>
    <mergeCell ref="B7:C8"/>
    <mergeCell ref="D7:D8"/>
    <mergeCell ref="E7:E8"/>
    <mergeCell ref="F7:H7"/>
    <mergeCell ref="J7:M7"/>
    <mergeCell ref="N7:P7"/>
    <mergeCell ref="B9:P9"/>
  </mergeCells>
  <phoneticPr fontId="5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9" sqref="N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2020-06-29T10:07:15Z</cp:lastPrinted>
  <dcterms:created xsi:type="dcterms:W3CDTF">2019-12-05T06:40:35Z</dcterms:created>
  <dcterms:modified xsi:type="dcterms:W3CDTF">2020-07-29T08:54:59Z</dcterms:modified>
</cp:coreProperties>
</file>